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yd\Desktop\統計\☆報告書\定期報告\"/>
    </mc:Choice>
  </mc:AlternateContent>
  <xr:revisionPtr revIDLastSave="0" documentId="13_ncr:1_{9E4EFEBE-9DAA-4078-AE74-15DC03A14B0D}" xr6:coauthVersionLast="45" xr6:coauthVersionMax="45" xr10:uidLastSave="{00000000-0000-0000-0000-000000000000}"/>
  <bookViews>
    <workbookView xWindow="-110" yWindow="-110" windowWidth="21820" windowHeight="14020" tabRatio="671" activeTab="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8" i="2" l="1"/>
  <c r="I91" i="3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/>
  <c r="H11" i="3"/>
  <c r="I11" i="3"/>
  <c r="H10" i="3"/>
  <c r="I10" i="3"/>
  <c r="H9" i="3"/>
  <c r="H8" i="3"/>
  <c r="I8" i="3"/>
  <c r="I9" i="3"/>
  <c r="O85" i="2"/>
  <c r="Q10" i="2"/>
  <c r="R11" i="1"/>
  <c r="Q11" i="1"/>
  <c r="P11" i="1"/>
  <c r="O11" i="1"/>
  <c r="N8" i="1"/>
  <c r="N9" i="1"/>
  <c r="N10" i="1"/>
  <c r="N11" i="1"/>
  <c r="M11" i="1"/>
  <c r="L11" i="1"/>
  <c r="K11" i="1"/>
  <c r="J11" i="1"/>
  <c r="S11" i="1"/>
  <c r="F10" i="2"/>
  <c r="D10" i="2"/>
  <c r="P10" i="2"/>
  <c r="H11" i="1"/>
  <c r="O73" i="2"/>
  <c r="O76" i="2"/>
  <c r="O79" i="2"/>
  <c r="O82" i="2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H10" i="1"/>
  <c r="F9" i="2"/>
  <c r="D9" i="2"/>
  <c r="O61" i="2"/>
  <c r="O64" i="2"/>
  <c r="O67" i="2"/>
  <c r="O70" i="2"/>
  <c r="Q7" i="2"/>
  <c r="Q6" i="2"/>
  <c r="L9" i="1"/>
  <c r="K9" i="1"/>
  <c r="O49" i="2"/>
  <c r="O52" i="2"/>
  <c r="O55" i="2"/>
  <c r="O58" i="2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/>
  <c r="O43" i="2"/>
  <c r="O46" i="2"/>
  <c r="O25" i="2"/>
  <c r="O28" i="2"/>
  <c r="O31" i="2"/>
  <c r="O34" i="2"/>
  <c r="O13" i="2"/>
  <c r="O16" i="2"/>
  <c r="O19" i="2"/>
  <c r="O22" i="2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<sst xmlns="http://schemas.openxmlformats.org/spreadsheetml/2006/main" count="412" uniqueCount="105">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</sst>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3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83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178" fontId="9" fillId="0" borderId="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178" fontId="9" fillId="0" borderId="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7" fillId="0" borderId="14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179" fontId="7" fillId="0" borderId="22" xfId="0" applyNumberFormat="1" applyFont="1" applyBorder="1" applyAlignment="1">
      <alignment vertical="center" shrinkToFit="1"/>
    </xf>
    <xf numFmtId="179" fontId="7" fillId="0" borderId="68" xfId="0" applyNumberFormat="1" applyFont="1" applyBorder="1" applyAlignment="1">
      <alignment vertical="center" shrinkToFit="1"/>
    </xf>
    <xf numFmtId="179" fontId="7" fillId="0" borderId="61" xfId="0" applyNumberFormat="1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3"/>
  <sheetViews>
    <sheetView zoomScale="85" zoomScaleNormal="85" zoomScaleSheetLayoutView="55" workbookViewId="0">
      <pane xSplit="2" ySplit="12" topLeftCell="C82" activePane="bottomRight" state="frozen"/>
      <selection activeCell="E82" sqref="E82"/>
      <selection pane="topRight" activeCell="E82" sqref="E82"/>
      <selection pane="bottomLeft" activeCell="E82" sqref="E82"/>
      <selection pane="bottomRight" activeCell="Z86" sqref="Z86"/>
    </sheetView>
  </sheetViews>
  <sheetFormatPr defaultRowHeight="13"/>
  <cols>
    <col min="1" max="1" width="5.08984375" customWidth="1"/>
    <col min="2" max="2" width="2.6328125" customWidth="1"/>
    <col min="3" max="4" width="7.453125" style="369" customWidth="1"/>
    <col min="5" max="6" width="7.1796875" style="369" customWidth="1"/>
    <col min="7" max="10" width="5.36328125" customWidth="1"/>
    <col min="11" max="12" width="6.1796875" customWidth="1"/>
    <col min="13" max="14" width="7.1796875" customWidth="1"/>
    <col min="15" max="18" width="5.36328125" customWidth="1"/>
    <col min="19" max="19" width="7.1796875" customWidth="1"/>
  </cols>
  <sheetData>
    <row r="1" spans="1:21" s="1" customFormat="1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582" t="s">
        <v>6</v>
      </c>
      <c r="H1" s="583"/>
      <c r="I1" s="584" t="s">
        <v>7</v>
      </c>
      <c r="J1" s="583"/>
      <c r="K1" s="584" t="s">
        <v>8</v>
      </c>
      <c r="L1" s="583"/>
      <c r="M1" s="71" t="s">
        <v>9</v>
      </c>
      <c r="N1" s="71" t="s">
        <v>10</v>
      </c>
      <c r="O1" s="584" t="s">
        <v>11</v>
      </c>
      <c r="P1" s="583"/>
      <c r="Q1" s="584" t="s">
        <v>12</v>
      </c>
      <c r="R1" s="583"/>
      <c r="S1" s="71" t="s">
        <v>13</v>
      </c>
    </row>
    <row r="2" spans="1:21" s="1" customFormat="1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585" t="s">
        <v>68</v>
      </c>
      <c r="H2" s="586"/>
      <c r="I2" s="585" t="s">
        <v>35</v>
      </c>
      <c r="J2" s="586"/>
      <c r="K2" s="587"/>
      <c r="L2" s="588"/>
      <c r="M2" s="56" t="s">
        <v>18</v>
      </c>
      <c r="N2" s="56" t="s">
        <v>19</v>
      </c>
      <c r="O2" s="585" t="s">
        <v>20</v>
      </c>
      <c r="P2" s="586"/>
      <c r="Q2" s="585" t="s">
        <v>20</v>
      </c>
      <c r="R2" s="586"/>
      <c r="S2" s="56" t="s">
        <v>21</v>
      </c>
    </row>
    <row r="3" spans="1:21" s="1" customFormat="1" ht="14.25" customHeight="1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585" t="s">
        <v>66</v>
      </c>
      <c r="P3" s="586"/>
      <c r="Q3" s="585" t="s">
        <v>66</v>
      </c>
      <c r="R3" s="586"/>
      <c r="S3" s="56" t="s">
        <v>25</v>
      </c>
    </row>
    <row r="4" spans="1:21" s="1" customFormat="1" ht="13.5" thickBot="1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69</v>
      </c>
      <c r="P5" s="87" t="s">
        <v>69</v>
      </c>
      <c r="Q5" s="89" t="s">
        <v>69</v>
      </c>
      <c r="R5" s="92" t="s">
        <v>69</v>
      </c>
      <c r="S5" s="86" t="s">
        <v>44</v>
      </c>
    </row>
    <row r="6" spans="1:21" hidden="1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>
      <c r="A8" s="102">
        <v>2016</v>
      </c>
      <c r="B8" s="103"/>
      <c r="C8" s="337">
        <v>1.7110892886739393</v>
      </c>
      <c r="D8" s="338">
        <v>1.7110892886725626</v>
      </c>
      <c r="E8" s="338">
        <v>4.4141954989762588E-2</v>
      </c>
      <c r="F8" s="338">
        <v>-2.7513736537317146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>
      <c r="A9" s="305">
        <v>2017</v>
      </c>
      <c r="B9" s="306"/>
      <c r="C9" s="337">
        <v>1.1885725822943893</v>
      </c>
      <c r="D9" s="379">
        <v>1.188572582286973</v>
      </c>
      <c r="E9" s="379">
        <v>-1.0505658363979986</v>
      </c>
      <c r="F9" s="338">
        <v>-1.795024909258236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6.9348941055141431</v>
      </c>
      <c r="L9" s="104">
        <f>AVERAGE(L49:L60)</f>
        <v>7.0194693099336725</v>
      </c>
      <c r="M9" s="380">
        <f t="shared" ref="M9:S9" si="4">AVERAGE(M49:M60)</f>
        <v>2.4884149100320685</v>
      </c>
      <c r="N9" s="380">
        <f t="shared" si="4"/>
        <v>2.173438896475318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>
      <c r="A10" s="102">
        <v>2018</v>
      </c>
      <c r="B10" s="103"/>
      <c r="C10" s="337">
        <v>3.9493208909558764</v>
      </c>
      <c r="D10" s="379">
        <v>3.9493208909579192</v>
      </c>
      <c r="E10" s="379">
        <v>2.7898123213863979</v>
      </c>
      <c r="F10" s="338">
        <v>4.8275890125556442</v>
      </c>
      <c r="G10" s="105">
        <v>2.4352066246853044</v>
      </c>
      <c r="H10" s="106">
        <f>H72</f>
        <v>2.5674051176369561</v>
      </c>
      <c r="I10" s="380">
        <v>4.8771047029223746</v>
      </c>
      <c r="J10" s="110">
        <f>J72</f>
        <v>0.94757350336520663</v>
      </c>
      <c r="K10" s="107">
        <f t="shared" ref="K10:S10" si="5">AVERAGE(K61:K72)</f>
        <v>7.334404242313461</v>
      </c>
      <c r="L10" s="104">
        <f t="shared" si="5"/>
        <v>7.6090645697691892</v>
      </c>
      <c r="M10" s="380">
        <f t="shared" si="5"/>
        <v>2.7743210795534274</v>
      </c>
      <c r="N10" s="380">
        <f t="shared" si="5"/>
        <v>2.3343317575608165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3.5" thickBot="1">
      <c r="A11" s="305">
        <v>2019</v>
      </c>
      <c r="B11" s="306"/>
      <c r="C11" s="339">
        <v>1.0544425507360122</v>
      </c>
      <c r="D11" s="340">
        <v>1.0544425507367228</v>
      </c>
      <c r="E11" s="340">
        <v>0.78799986901141317</v>
      </c>
      <c r="F11" s="375">
        <v>-2.2098182581870907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7.2170719573582858</v>
      </c>
      <c r="L11" s="413">
        <f>AVERAGE(L73:L84)</f>
        <v>7.6483362064873219</v>
      </c>
      <c r="M11" s="416">
        <f t="shared" ref="M11:N11" si="6">AVERAGE(M73:M84)</f>
        <v>1.9200812774752645</v>
      </c>
      <c r="N11" s="413">
        <f t="shared" si="6"/>
        <v>2.0498108261128576</v>
      </c>
      <c r="O11" s="414">
        <f>AVERAGE(O73:O84)</f>
        <v>0.375</v>
      </c>
      <c r="P11" s="415">
        <f>AVERAGE(P73:P84)</f>
        <v>4.6583333333333341</v>
      </c>
      <c r="Q11" s="377">
        <f>AVERAGE(Q73:Q84)</f>
        <v>0.125</v>
      </c>
      <c r="R11" s="309">
        <f>AVERAGE(R73:R84)</f>
        <v>2.0500000000000003</v>
      </c>
      <c r="S11" s="378">
        <f>AVERAGE(S73:S84)</f>
        <v>272.27910741106717</v>
      </c>
    </row>
    <row r="12" spans="1:21" s="1" customFormat="1" ht="13.5" thickBot="1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67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3.5" hidden="1" thickBot="1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3.5" hidden="1" thickBot="1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3.5" hidden="1" thickBot="1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>
      <c r="A49" s="111">
        <v>2017</v>
      </c>
      <c r="B49" s="113">
        <v>1</v>
      </c>
      <c r="C49" s="353"/>
      <c r="D49" s="342">
        <v>0.93554812286100741</v>
      </c>
      <c r="E49" s="343">
        <v>0.50715277326698338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6.3693701245488024</v>
      </c>
      <c r="L49" s="119">
        <v>6.2892889839990849</v>
      </c>
      <c r="M49" s="64">
        <v>1.4633037152516959</v>
      </c>
      <c r="N49" s="120">
        <v>0.97591552382745306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>
      <c r="A50" s="124"/>
      <c r="B50" s="125">
        <v>2</v>
      </c>
      <c r="C50" s="364">
        <v>-0.39616470486113498</v>
      </c>
      <c r="D50" s="345">
        <v>-1.971457741403293</v>
      </c>
      <c r="E50" s="346">
        <v>-5.3409227836106465</v>
      </c>
      <c r="F50" s="345">
        <v>-15.742002449522941</v>
      </c>
      <c r="G50" s="126">
        <v>0.23582845663376872</v>
      </c>
      <c r="H50" s="127">
        <v>2.7394807520143338</v>
      </c>
      <c r="I50" s="128">
        <v>-0.32322464112558569</v>
      </c>
      <c r="J50" s="129">
        <v>8.7317224930000936</v>
      </c>
      <c r="K50" s="130">
        <v>6.771348595673361</v>
      </c>
      <c r="L50" s="131">
        <v>7.0375570805698517</v>
      </c>
      <c r="M50" s="65">
        <v>1.59880159862269</v>
      </c>
      <c r="N50" s="132">
        <v>0.8146020565538592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>
      <c r="A51" s="124"/>
      <c r="B51" s="125">
        <v>3</v>
      </c>
      <c r="C51" s="355"/>
      <c r="D51" s="345">
        <v>-0.20025103096523722</v>
      </c>
      <c r="E51" s="346">
        <v>9.7080906059909822E-2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7.0402289496768748</v>
      </c>
      <c r="L51" s="131">
        <v>7.4582914210821976</v>
      </c>
      <c r="M51" s="65">
        <v>2.081792069161259</v>
      </c>
      <c r="N51" s="132">
        <v>1.4816668271800726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>
      <c r="A52" s="124"/>
      <c r="B52" s="125">
        <v>4</v>
      </c>
      <c r="C52" s="356"/>
      <c r="D52" s="345">
        <v>-0.62632749845620284</v>
      </c>
      <c r="E52" s="346">
        <v>-7.7167029321094542</v>
      </c>
      <c r="F52" s="345">
        <v>-3.1058688047356564</v>
      </c>
      <c r="G52" s="126">
        <v>0.24305555555554914</v>
      </c>
      <c r="H52" s="127">
        <v>2.6580140456929691</v>
      </c>
      <c r="I52" s="128">
        <v>-1.0985888815228662</v>
      </c>
      <c r="J52" s="129">
        <v>7.4714418030256358</v>
      </c>
      <c r="K52" s="130">
        <v>7.0779779734201913</v>
      </c>
      <c r="L52" s="131">
        <v>7.6252105456805426</v>
      </c>
      <c r="M52" s="65">
        <v>1.9927826559347661</v>
      </c>
      <c r="N52" s="132">
        <v>1.476497606572047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>
      <c r="A53" s="124"/>
      <c r="B53" s="125">
        <v>5</v>
      </c>
      <c r="C53" s="354">
        <v>0.54933403228609734</v>
      </c>
      <c r="D53" s="345">
        <v>1.3716398548146547</v>
      </c>
      <c r="E53" s="346">
        <v>2.7571059281269905</v>
      </c>
      <c r="F53" s="345">
        <v>-6.1680619665557268</v>
      </c>
      <c r="G53" s="126">
        <v>0.12989262209905927</v>
      </c>
      <c r="H53" s="127">
        <v>2.5543237250554185</v>
      </c>
      <c r="I53" s="128">
        <v>0.69903284496790619</v>
      </c>
      <c r="J53" s="129">
        <v>7.8453491949543652</v>
      </c>
      <c r="K53" s="130">
        <v>7.3263447906010564</v>
      </c>
      <c r="L53" s="131">
        <v>7.7158955536379912</v>
      </c>
      <c r="M53" s="65">
        <v>2.5442283644965036</v>
      </c>
      <c r="N53" s="132">
        <v>2.2142783464428772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>
      <c r="A54" s="124"/>
      <c r="B54" s="125">
        <v>6</v>
      </c>
      <c r="C54" s="355"/>
      <c r="D54" s="345">
        <v>0.90476536687127407</v>
      </c>
      <c r="E54" s="346">
        <v>-1.2620440763635554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7.3125193579654706</v>
      </c>
      <c r="L54" s="131">
        <v>7.3071959175798558</v>
      </c>
      <c r="M54" s="65">
        <v>2.5643405329480951</v>
      </c>
      <c r="N54" s="132">
        <v>2.2394914755898165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>
      <c r="A55" s="124"/>
      <c r="B55" s="125">
        <v>7</v>
      </c>
      <c r="C55" s="356"/>
      <c r="D55" s="345">
        <v>2.1786481032996852</v>
      </c>
      <c r="E55" s="346">
        <v>1.7372611274801164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7.2167784939904607</v>
      </c>
      <c r="L55" s="131">
        <v>7.2009134917261397</v>
      </c>
      <c r="M55" s="65">
        <v>2.3576232388420104</v>
      </c>
      <c r="N55" s="132">
        <v>2.4131855473322084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>
      <c r="A56" s="137"/>
      <c r="B56" s="138">
        <v>8</v>
      </c>
      <c r="C56" s="354">
        <v>1.9111484926493727</v>
      </c>
      <c r="D56" s="357">
        <v>2.1349819495442235</v>
      </c>
      <c r="E56" s="358">
        <v>0.37219916074628934</v>
      </c>
      <c r="F56" s="357">
        <v>7.7731138293449131</v>
      </c>
      <c r="G56" s="139">
        <v>0.20788220008660652</v>
      </c>
      <c r="H56" s="140">
        <v>1.8577214298291844</v>
      </c>
      <c r="I56" s="141">
        <v>2.1796071094480896</v>
      </c>
      <c r="J56" s="142">
        <v>12.550231839258119</v>
      </c>
      <c r="K56" s="143">
        <v>6.9075946714038645</v>
      </c>
      <c r="L56" s="144">
        <v>6.6215529850267352</v>
      </c>
      <c r="M56" s="66">
        <v>2.7036349181724928</v>
      </c>
      <c r="N56" s="145">
        <v>2.8835994856244218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>
      <c r="A57" s="148"/>
      <c r="B57" s="149">
        <v>9</v>
      </c>
      <c r="C57" s="355"/>
      <c r="D57" s="359">
        <v>1.4167969125123081</v>
      </c>
      <c r="E57" s="360">
        <v>-3.7117802830113122</v>
      </c>
      <c r="F57" s="359">
        <v>4.7822246462620566</v>
      </c>
      <c r="G57" s="150">
        <v>-0.1555882098712047</v>
      </c>
      <c r="H57" s="151">
        <v>1.4491480765852938</v>
      </c>
      <c r="I57" s="152">
        <v>-0.5859196191522531</v>
      </c>
      <c r="J57" s="153">
        <v>12.063983488132092</v>
      </c>
      <c r="K57" s="154">
        <v>6.9952969791219104</v>
      </c>
      <c r="L57" s="155">
        <v>6.9622417982329781</v>
      </c>
      <c r="M57" s="67">
        <v>2.7622357833726685</v>
      </c>
      <c r="N57" s="156">
        <v>2.8013899673794418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>
      <c r="A58" s="124"/>
      <c r="B58" s="125">
        <v>10</v>
      </c>
      <c r="C58" s="354"/>
      <c r="D58" s="345">
        <v>2.8801638236704008</v>
      </c>
      <c r="E58" s="346">
        <v>-0.14789290038437208</v>
      </c>
      <c r="F58" s="345">
        <v>9.7056611722994965</v>
      </c>
      <c r="G58" s="126">
        <v>0.58869361960003364</v>
      </c>
      <c r="H58" s="127">
        <v>1.8763700131521288</v>
      </c>
      <c r="I58" s="128">
        <v>2.4772078460263414</v>
      </c>
      <c r="J58" s="129">
        <v>14.982434387270093</v>
      </c>
      <c r="K58" s="130">
        <v>6.9846973947990953</v>
      </c>
      <c r="L58" s="131">
        <v>7.0751521720378419</v>
      </c>
      <c r="M58" s="65">
        <v>3.0636142735801286</v>
      </c>
      <c r="N58" s="132">
        <v>2.7280126732013743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>
      <c r="A59" s="137"/>
      <c r="B59" s="138">
        <v>11</v>
      </c>
      <c r="C59" s="354">
        <v>2.6265455857279907</v>
      </c>
      <c r="D59" s="357">
        <v>2.793387857236751</v>
      </c>
      <c r="E59" s="358">
        <v>2.7260273936035695</v>
      </c>
      <c r="F59" s="357">
        <v>2.6705045896015633</v>
      </c>
      <c r="G59" s="139">
        <v>8.606592649971212E-2</v>
      </c>
      <c r="H59" s="140">
        <v>1.9104372973446804</v>
      </c>
      <c r="I59" s="141">
        <v>1.060388209920915</v>
      </c>
      <c r="J59" s="142">
        <v>9.6849702526089931</v>
      </c>
      <c r="K59" s="143">
        <v>6.7039187219486651</v>
      </c>
      <c r="L59" s="144">
        <v>6.5904864730386423</v>
      </c>
      <c r="M59" s="66">
        <v>3.2319338364790617</v>
      </c>
      <c r="N59" s="145">
        <v>2.900459549239609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3.5" thickBot="1">
      <c r="A60" s="291"/>
      <c r="B60" s="292">
        <v>12</v>
      </c>
      <c r="C60" s="361"/>
      <c r="D60" s="365">
        <v>2.2309596653516728</v>
      </c>
      <c r="E60" s="366">
        <v>-2.5451487937602657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6.5126532130199601</v>
      </c>
      <c r="L60" s="299">
        <v>6.3498452965922088</v>
      </c>
      <c r="M60" s="293">
        <v>3.4966879335234458</v>
      </c>
      <c r="N60" s="300">
        <v>3.1521676987606329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>
      <c r="A61" s="111">
        <v>2018</v>
      </c>
      <c r="B61" s="113">
        <v>1</v>
      </c>
      <c r="C61" s="341"/>
      <c r="D61" s="342">
        <v>4.028859297556342</v>
      </c>
      <c r="E61" s="343">
        <v>3.1484342272320553</v>
      </c>
      <c r="F61" s="342">
        <v>5.1479223840134924</v>
      </c>
      <c r="G61" s="114">
        <v>0.46367851622874934</v>
      </c>
      <c r="H61" s="115">
        <v>2.1923312079657586</v>
      </c>
      <c r="I61" s="116">
        <v>-0.63761955366631318</v>
      </c>
      <c r="J61" s="117">
        <v>6.6641315714421667</v>
      </c>
      <c r="K61" s="118">
        <v>6.8254374445719499</v>
      </c>
      <c r="L61" s="119">
        <v>6.8556994077395617</v>
      </c>
      <c r="M61" s="64">
        <v>3.5434170533365394</v>
      </c>
      <c r="N61" s="120">
        <v>3.0390653386853428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>
      <c r="A62" s="124"/>
      <c r="B62" s="125">
        <v>2</v>
      </c>
      <c r="C62" s="344">
        <v>4.5113532845865167</v>
      </c>
      <c r="D62" s="345">
        <v>4.6693395733061305</v>
      </c>
      <c r="E62" s="346">
        <v>3.8633635786520237</v>
      </c>
      <c r="F62" s="345">
        <v>19.113197904523858</v>
      </c>
      <c r="G62" s="126">
        <v>4.2735042735042583E-2</v>
      </c>
      <c r="H62" s="127">
        <v>1.9954688044614866</v>
      </c>
      <c r="I62" s="128">
        <v>-0.79322638146167579</v>
      </c>
      <c r="J62" s="129">
        <v>6.161182641869356</v>
      </c>
      <c r="K62" s="130">
        <v>7.0100532120791312</v>
      </c>
      <c r="L62" s="131">
        <v>7.1693921280383739</v>
      </c>
      <c r="M62" s="65">
        <v>3.8174401994226725</v>
      </c>
      <c r="N62" s="132">
        <v>3.55162382360108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>
      <c r="A63" s="124"/>
      <c r="B63" s="125">
        <v>3</v>
      </c>
      <c r="C63" s="347"/>
      <c r="D63" s="345">
        <v>4.818094590322719</v>
      </c>
      <c r="E63" s="346">
        <v>-2.6467589769981759</v>
      </c>
      <c r="F63" s="345">
        <v>28.443997209113746</v>
      </c>
      <c r="G63" s="126">
        <v>0.20504058094832356</v>
      </c>
      <c r="H63" s="127">
        <v>1.8142361111111116</v>
      </c>
      <c r="I63" s="128">
        <v>-0.57497080226395214</v>
      </c>
      <c r="J63" s="129">
        <v>4.8110616535656847</v>
      </c>
      <c r="K63" s="130">
        <v>7.3760875809755504</v>
      </c>
      <c r="L63" s="131">
        <v>7.5394401887952851</v>
      </c>
      <c r="M63" s="65">
        <v>3.6112439461173595</v>
      </c>
      <c r="N63" s="132">
        <v>3.2369021186180458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>
      <c r="A64" s="124"/>
      <c r="B64" s="125">
        <v>4</v>
      </c>
      <c r="C64" s="348"/>
      <c r="D64" s="345">
        <v>6.6784228230674092</v>
      </c>
      <c r="E64" s="346">
        <v>11.15413867380326</v>
      </c>
      <c r="F64" s="345">
        <v>4.0061993153862385</v>
      </c>
      <c r="G64" s="126">
        <v>0.3154574132492094</v>
      </c>
      <c r="H64" s="127">
        <v>1.8877727745064021</v>
      </c>
      <c r="I64" s="128">
        <v>0.21686093792354644</v>
      </c>
      <c r="J64" s="129">
        <v>6.2051134731399005</v>
      </c>
      <c r="K64" s="130">
        <v>6.9937939491544174</v>
      </c>
      <c r="L64" s="131">
        <v>6.9189832401527287</v>
      </c>
      <c r="M64" s="65">
        <v>3.2145258834388235</v>
      </c>
      <c r="N64" s="132">
        <v>3.3080345476074191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>
      <c r="A65" s="124"/>
      <c r="B65" s="125">
        <v>5</v>
      </c>
      <c r="C65" s="344">
        <v>5.2629421361748641</v>
      </c>
      <c r="D65" s="345">
        <v>4.6381356506135507</v>
      </c>
      <c r="E65" s="346">
        <v>1.8075838780418074</v>
      </c>
      <c r="F65" s="345">
        <v>5.4534415243148615</v>
      </c>
      <c r="G65" s="126">
        <v>0.28046914839368053</v>
      </c>
      <c r="H65" s="127">
        <v>2.0409928219320195</v>
      </c>
      <c r="I65" s="128">
        <v>2.5335857902804015</v>
      </c>
      <c r="J65" s="129">
        <v>8.1399771776340835</v>
      </c>
      <c r="K65" s="130">
        <v>7.3814464950713905</v>
      </c>
      <c r="L65" s="131">
        <v>7.4487195105706423</v>
      </c>
      <c r="M65" s="65">
        <v>2.7727137073569885</v>
      </c>
      <c r="N65" s="132">
        <v>2.7116073262012819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>
      <c r="A66" s="124"/>
      <c r="B66" s="125">
        <v>6</v>
      </c>
      <c r="C66" s="347"/>
      <c r="D66" s="345">
        <v>4.4862594924359733</v>
      </c>
      <c r="E66" s="349">
        <v>8.2375925850058707</v>
      </c>
      <c r="F66" s="350">
        <v>2.7373432702870737</v>
      </c>
      <c r="G66" s="126">
        <v>0.10170353419782785</v>
      </c>
      <c r="H66" s="127">
        <v>2.5438444174335828</v>
      </c>
      <c r="I66" s="128">
        <v>1.8466408723179617</v>
      </c>
      <c r="J66" s="129">
        <v>10.147408464098895</v>
      </c>
      <c r="K66" s="130">
        <v>7.5137144929646098</v>
      </c>
      <c r="L66" s="131">
        <v>7.6407357857482303</v>
      </c>
      <c r="M66" s="65">
        <v>2.9382302687912087</v>
      </c>
      <c r="N66" s="132">
        <v>2.7147840062318629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>
      <c r="A67" s="124"/>
      <c r="B67" s="125">
        <v>7</v>
      </c>
      <c r="C67" s="348"/>
      <c r="D67" s="345">
        <v>3.4822818285051849</v>
      </c>
      <c r="E67" s="349">
        <v>-0.36716973877605197</v>
      </c>
      <c r="F67" s="350">
        <v>2.0547921462215291</v>
      </c>
      <c r="G67" s="126">
        <v>0.35560071120142034</v>
      </c>
      <c r="H67" s="127">
        <v>2.6678215677782502</v>
      </c>
      <c r="I67" s="128">
        <v>-2.8233465722673046</v>
      </c>
      <c r="J67" s="129">
        <v>5.2853133769878324</v>
      </c>
      <c r="K67" s="130">
        <v>7.8534584611052489</v>
      </c>
      <c r="L67" s="131">
        <v>8.2180460522525554</v>
      </c>
      <c r="M67" s="65">
        <v>2.711745207904559</v>
      </c>
      <c r="N67" s="132">
        <v>2.0069355505136999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>
      <c r="A68" s="124"/>
      <c r="B68" s="125">
        <v>8</v>
      </c>
      <c r="C68" s="344">
        <v>2.779562038339134</v>
      </c>
      <c r="D68" s="350">
        <v>2.7703409326591322</v>
      </c>
      <c r="E68" s="349">
        <v>4.3300046393420111</v>
      </c>
      <c r="F68" s="350">
        <v>-4.7202479463399172</v>
      </c>
      <c r="G68" s="126">
        <v>0.16873365392728878</v>
      </c>
      <c r="H68" s="127">
        <v>2.6277119889359657</v>
      </c>
      <c r="I68" s="128">
        <v>-1.4304753442914264</v>
      </c>
      <c r="J68" s="129">
        <v>1.5655039824224115</v>
      </c>
      <c r="K68" s="130">
        <v>7.7190711079048127</v>
      </c>
      <c r="L68" s="131">
        <v>8.240341490252872</v>
      </c>
      <c r="M68" s="65">
        <v>2.4525083664085789</v>
      </c>
      <c r="N68" s="132">
        <v>1.5594409232987161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>
      <c r="A69" s="124"/>
      <c r="B69" s="125">
        <v>9</v>
      </c>
      <c r="C69" s="347"/>
      <c r="D69" s="350">
        <v>2.0911419079705285</v>
      </c>
      <c r="E69" s="349">
        <v>-4.6987991511095668</v>
      </c>
      <c r="F69" s="350">
        <v>-0.77768253790638786</v>
      </c>
      <c r="G69" s="126">
        <v>0.345321317274494</v>
      </c>
      <c r="H69" s="127">
        <v>3.1425850575707681</v>
      </c>
      <c r="I69" s="128">
        <v>2.4427618532540274</v>
      </c>
      <c r="J69" s="129">
        <v>4.6597292568376414</v>
      </c>
      <c r="K69" s="130">
        <v>7.4702905165263056</v>
      </c>
      <c r="L69" s="131">
        <v>8.0135075004067318</v>
      </c>
      <c r="M69" s="65">
        <v>1.6548287004744422</v>
      </c>
      <c r="N69" s="132">
        <v>1.1356572488131711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>
      <c r="A70" s="124"/>
      <c r="B70" s="125">
        <v>10</v>
      </c>
      <c r="C70" s="348"/>
      <c r="D70" s="350">
        <v>3.7951278019728418</v>
      </c>
      <c r="E70" s="349">
        <v>9.6477964938746386</v>
      </c>
      <c r="F70" s="350">
        <v>-5.8788941373160153</v>
      </c>
      <c r="G70" s="126">
        <v>0.36091992613731527</v>
      </c>
      <c r="H70" s="127">
        <v>2.9090283156898211</v>
      </c>
      <c r="I70" s="128">
        <v>0.86229652441704996</v>
      </c>
      <c r="J70" s="129">
        <v>3.0104241552839639</v>
      </c>
      <c r="K70" s="130">
        <v>7.41190682990658</v>
      </c>
      <c r="L70" s="131">
        <v>7.7549364396061122</v>
      </c>
      <c r="M70" s="65">
        <v>2.2222287141098862</v>
      </c>
      <c r="N70" s="132">
        <v>1.7527328423420085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>
      <c r="A71" s="124"/>
      <c r="B71" s="125">
        <v>11</v>
      </c>
      <c r="C71" s="344">
        <v>3.2705689237787716</v>
      </c>
      <c r="D71" s="350">
        <v>2.9055121454886867</v>
      </c>
      <c r="E71" s="349">
        <v>-2.3103230900794247</v>
      </c>
      <c r="F71" s="350">
        <v>6.8465045460600837</v>
      </c>
      <c r="G71" s="126">
        <v>0</v>
      </c>
      <c r="H71" s="127">
        <v>2.8205348697222243</v>
      </c>
      <c r="I71" s="128">
        <v>-0.23554043444123929</v>
      </c>
      <c r="J71" s="129">
        <v>1.6894895963009082</v>
      </c>
      <c r="K71" s="130">
        <v>7.311127502112706</v>
      </c>
      <c r="L71" s="131">
        <v>7.7478761111305392</v>
      </c>
      <c r="M71" s="65">
        <v>1.9987991090414381</v>
      </c>
      <c r="N71" s="132">
        <v>1.3349495074637119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3.5" thickBot="1">
      <c r="A72" s="159"/>
      <c r="B72" s="160">
        <v>12</v>
      </c>
      <c r="C72" s="351"/>
      <c r="D72" s="352">
        <v>3.1386849240363279</v>
      </c>
      <c r="E72" s="385">
        <v>2.6072705050417699</v>
      </c>
      <c r="F72" s="352">
        <v>4.4915797992569173</v>
      </c>
      <c r="G72" s="161">
        <v>-0.1003596219787517</v>
      </c>
      <c r="H72" s="162">
        <v>2.5674051176369561</v>
      </c>
      <c r="I72" s="163">
        <v>-0.32353969919552972</v>
      </c>
      <c r="J72" s="164">
        <v>0.94757350336520663</v>
      </c>
      <c r="K72" s="165">
        <v>7.1464633153888233</v>
      </c>
      <c r="L72" s="166">
        <v>7.7610969825366363</v>
      </c>
      <c r="M72" s="68">
        <v>2.3541717982386245</v>
      </c>
      <c r="N72" s="167">
        <v>1.6602478573534585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>
      <c r="A73" s="111">
        <v>2019</v>
      </c>
      <c r="B73" s="113">
        <v>1</v>
      </c>
      <c r="C73" s="394"/>
      <c r="D73" s="64">
        <v>1.7846324357800203</v>
      </c>
      <c r="E73" s="391">
        <v>2.8614354925639907</v>
      </c>
      <c r="F73" s="64">
        <v>-4.9966593980748986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7.1295721723762862</v>
      </c>
      <c r="L73" s="119">
        <v>7.5911929023533418</v>
      </c>
      <c r="M73" s="64">
        <v>1.8565830699932784</v>
      </c>
      <c r="N73" s="120">
        <v>1.5241090200223573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>
      <c r="A74" s="137"/>
      <c r="B74" s="138">
        <v>2</v>
      </c>
      <c r="C74" s="386">
        <v>1.442709123330177</v>
      </c>
      <c r="D74" s="66">
        <v>1.0761792358231048</v>
      </c>
      <c r="E74" s="392">
        <v>0.71521060192381025</v>
      </c>
      <c r="F74" s="66">
        <v>-10.505876286894056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7.034277907625186</v>
      </c>
      <c r="L74" s="144">
        <v>7.3824414435892285</v>
      </c>
      <c r="M74" s="66">
        <v>1.3984040154507271</v>
      </c>
      <c r="N74" s="145">
        <v>1.3719888431554583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>
      <c r="A75" s="395"/>
      <c r="B75" s="396">
        <v>3</v>
      </c>
      <c r="C75" s="387"/>
      <c r="D75" s="397">
        <v>1.4515203893697093</v>
      </c>
      <c r="E75" s="398">
        <v>1.5209879454876285</v>
      </c>
      <c r="F75" s="397">
        <v>-5.7554449940435903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7.2362792402901182</v>
      </c>
      <c r="L75" s="404">
        <v>7.4690325916099187</v>
      </c>
      <c r="M75" s="397">
        <v>1.2175603955209224</v>
      </c>
      <c r="N75" s="405">
        <v>1.3703401561415252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>
      <c r="A76" s="137"/>
      <c r="B76" s="138">
        <v>4</v>
      </c>
      <c r="C76" s="388"/>
      <c r="D76" s="66">
        <v>1.8769491575248543</v>
      </c>
      <c r="E76" s="392">
        <v>-1.2998937309117609</v>
      </c>
      <c r="F76" s="66">
        <v>2.160938737802387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7.0963377412054278</v>
      </c>
      <c r="L76" s="144">
        <v>7.4326187284166494</v>
      </c>
      <c r="M76" s="66">
        <v>1.6487068084666268</v>
      </c>
      <c r="N76" s="145">
        <v>1.5366342458300597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>
      <c r="A77" s="395"/>
      <c r="B77" s="396">
        <v>5</v>
      </c>
      <c r="C77" s="386">
        <v>1.7998203234569354</v>
      </c>
      <c r="D77" s="397">
        <v>2.139440796514247</v>
      </c>
      <c r="E77" s="398">
        <v>2.1933276408790503</v>
      </c>
      <c r="F77" s="397">
        <v>-1.4612186759773715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7.2322801999576063</v>
      </c>
      <c r="L77" s="404">
        <v>7.4165609436191673</v>
      </c>
      <c r="M77" s="397">
        <v>1.6456920518399532</v>
      </c>
      <c r="N77" s="405">
        <v>1.8093969546253863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>
      <c r="A78" s="395"/>
      <c r="B78" s="396">
        <v>6</v>
      </c>
      <c r="C78" s="387"/>
      <c r="D78" s="397">
        <v>1.3714193966758437</v>
      </c>
      <c r="E78" s="401">
        <v>-5.2514703408861223</v>
      </c>
      <c r="F78" s="408">
        <v>-0.63968529425649789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7.2538126303226518</v>
      </c>
      <c r="L78" s="404">
        <v>7.3857455210507625</v>
      </c>
      <c r="M78" s="397">
        <v>1.6224599257496752</v>
      </c>
      <c r="N78" s="405">
        <v>1.9080359598196095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>
      <c r="A79" s="137"/>
      <c r="B79" s="138">
        <v>7</v>
      </c>
      <c r="C79" s="388"/>
      <c r="D79" s="66">
        <v>3.0704487873458808</v>
      </c>
      <c r="E79" s="141">
        <v>6.2421354700057163</v>
      </c>
      <c r="F79" s="147">
        <v>-2.7034891644730497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7.5486410796646375</v>
      </c>
      <c r="L79" s="144">
        <v>7.9175422646015656</v>
      </c>
      <c r="M79" s="66">
        <v>1.9801002996907568</v>
      </c>
      <c r="N79" s="145">
        <v>2.3174467330268511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>
      <c r="A80" s="137"/>
      <c r="B80" s="138">
        <v>8</v>
      </c>
      <c r="C80" s="386">
        <v>3.3963149375822121</v>
      </c>
      <c r="D80" s="147">
        <v>3.8248743647368411</v>
      </c>
      <c r="E80" s="141">
        <v>-1.1245346646497456</v>
      </c>
      <c r="F80" s="147">
        <v>4.3703991893992766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7.5718079861492562</v>
      </c>
      <c r="L80" s="144">
        <v>8.239234463554304</v>
      </c>
      <c r="M80" s="66">
        <v>2.3730954109370206</v>
      </c>
      <c r="N80" s="145">
        <v>2.536463744947004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>
      <c r="A81" s="395"/>
      <c r="B81" s="396">
        <v>9</v>
      </c>
      <c r="C81" s="387"/>
      <c r="D81" s="408">
        <v>3.2767320541897016</v>
      </c>
      <c r="E81" s="401">
        <v>2.7885909408169596</v>
      </c>
      <c r="F81" s="408">
        <v>-1.3767286577415216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7.3372973397861863</v>
      </c>
      <c r="L81" s="404">
        <v>8.0991148250393614</v>
      </c>
      <c r="M81" s="397">
        <v>3.1714943713209154</v>
      </c>
      <c r="N81" s="405">
        <v>3.3197830113918858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>
      <c r="A82" s="137"/>
      <c r="B82" s="138">
        <v>10</v>
      </c>
      <c r="C82" s="388"/>
      <c r="D82" s="147">
        <v>-3.3558095701460733</v>
      </c>
      <c r="E82" s="141">
        <v>-5.7213723471778337</v>
      </c>
      <c r="F82" s="147">
        <v>-0.26196215004328227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7.1410798092785406</v>
      </c>
      <c r="L82" s="144">
        <v>7.9145767039122381</v>
      </c>
      <c r="M82" s="66">
        <v>2.2144419598640885</v>
      </c>
      <c r="N82" s="145">
        <v>2.5134267626971019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>
      <c r="A83" s="395"/>
      <c r="B83" s="396">
        <v>11</v>
      </c>
      <c r="C83" s="442">
        <v>-2.1443308695300423</v>
      </c>
      <c r="D83" s="408">
        <v>-3.9802781522396691</v>
      </c>
      <c r="E83" s="401">
        <v>3.0520055223250075</v>
      </c>
      <c r="F83" s="408">
        <v>-8.2107255414082267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6.9603082938940934</v>
      </c>
      <c r="L83" s="404">
        <v>7.4008067450284747</v>
      </c>
      <c r="M83" s="397">
        <v>2.0643886760366659</v>
      </c>
      <c r="N83" s="405">
        <v>2.4506933861674129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>
      <c r="A84" s="291"/>
      <c r="B84" s="292">
        <v>12</v>
      </c>
      <c r="C84" s="389"/>
      <c r="D84" s="303">
        <v>0.77106328692886361</v>
      </c>
      <c r="E84" s="296">
        <v>4.4394270945919967</v>
      </c>
      <c r="F84" s="303">
        <v>2.8166275599505131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7.0631690877494577</v>
      </c>
      <c r="L84" s="299">
        <v>7.5311673450728573</v>
      </c>
      <c r="M84" s="293">
        <v>1.8480483448325424</v>
      </c>
      <c r="N84" s="300">
        <v>1.9394110955296417</v>
      </c>
      <c r="O84" s="301">
        <v>0.9</v>
      </c>
      <c r="P84" s="302">
        <v>4.5999999999999996</v>
      </c>
      <c r="Q84" s="298">
        <v>0.8</v>
      </c>
      <c r="R84" s="299">
        <v>1.6</v>
      </c>
      <c r="S84" s="303">
        <v>274.98689999999999</v>
      </c>
    </row>
    <row r="85" spans="1:19" ht="14.25" customHeight="1">
      <c r="A85" s="111">
        <v>2020</v>
      </c>
      <c r="B85" s="113">
        <v>1</v>
      </c>
      <c r="C85" s="394"/>
      <c r="D85" s="64">
        <v>1.3888930681711598</v>
      </c>
      <c r="E85" s="391">
        <v>3.525811738017981</v>
      </c>
      <c r="F85" s="64">
        <v>1.2622858970842366</v>
      </c>
      <c r="G85" s="114">
        <v>0.55952151263747307</v>
      </c>
      <c r="H85" s="115">
        <v>3.4640198511166176</v>
      </c>
      <c r="I85" s="116">
        <v>-0.66958750103331965</v>
      </c>
      <c r="J85" s="117">
        <v>7.2952942226984563</v>
      </c>
      <c r="K85" s="118">
        <v>7.4330018647432468</v>
      </c>
      <c r="L85" s="119">
        <v>8.007303822944607</v>
      </c>
      <c r="M85" s="64">
        <v>2.4654974198189405</v>
      </c>
      <c r="N85" s="120">
        <v>2.1307183616448455</v>
      </c>
      <c r="O85" s="121">
        <v>0.9</v>
      </c>
      <c r="P85" s="122">
        <v>4.7</v>
      </c>
      <c r="Q85" s="118">
        <v>0.3</v>
      </c>
      <c r="R85" s="119">
        <v>1.2</v>
      </c>
      <c r="S85" s="123">
        <v>274.38731818181822</v>
      </c>
    </row>
    <row r="86" spans="1:19" ht="13.75" customHeight="1">
      <c r="A86" s="137"/>
      <c r="B86" s="138">
        <v>2</v>
      </c>
      <c r="C86" s="386">
        <v>0.23549138218865728</v>
      </c>
      <c r="D86" s="66">
        <v>3.2561066220163637</v>
      </c>
      <c r="E86" s="392">
        <v>3.0393718423407323</v>
      </c>
      <c r="F86" s="66">
        <v>9.8811682685330471</v>
      </c>
      <c r="G86" s="139">
        <v>0.45088257866461312</v>
      </c>
      <c r="H86" s="140">
        <v>3.8892747296358721</v>
      </c>
      <c r="I86" s="141">
        <v>-1.1651131824234273</v>
      </c>
      <c r="J86" s="142">
        <v>5.255694407515743</v>
      </c>
      <c r="K86" s="143">
        <v>7.8105192184448242</v>
      </c>
      <c r="L86" s="144">
        <v>8.5730085372924805</v>
      </c>
      <c r="M86" s="66">
        <v>2.6050727055741074</v>
      </c>
      <c r="N86" s="145">
        <v>1.748345073531099</v>
      </c>
      <c r="O86" s="393">
        <v>-0.1</v>
      </c>
      <c r="P86" s="146">
        <v>4.4000000000000004</v>
      </c>
      <c r="Q86" s="143">
        <v>-0.5</v>
      </c>
      <c r="R86" s="144">
        <v>0.5</v>
      </c>
      <c r="S86" s="147">
        <v>257.93310000000008</v>
      </c>
    </row>
    <row r="87" spans="1:19" ht="14.25" customHeight="1">
      <c r="A87" s="395"/>
      <c r="B87" s="396">
        <v>3</v>
      </c>
      <c r="C87" s="387"/>
      <c r="D87" s="397">
        <v>-3.4733296763139743</v>
      </c>
      <c r="E87" s="398">
        <v>0.32933304143891728</v>
      </c>
      <c r="F87" s="397">
        <v>2.2737167194906593</v>
      </c>
      <c r="G87" s="399">
        <v>0.33425651800211842</v>
      </c>
      <c r="H87" s="400">
        <v>3.7424706230868132</v>
      </c>
      <c r="I87" s="401">
        <v>-1.2967329067026023</v>
      </c>
      <c r="J87" s="402">
        <v>1.7799774246765709</v>
      </c>
      <c r="K87" s="403">
        <v>8.2285090973616448</v>
      </c>
      <c r="L87" s="404">
        <v>8.6687737590598992</v>
      </c>
      <c r="M87" s="397">
        <v>1.8019792483745745</v>
      </c>
      <c r="N87" s="405">
        <v>0.71307334322217031</v>
      </c>
      <c r="O87" s="406">
        <v>1.1000000000000001</v>
      </c>
      <c r="P87" s="407">
        <v>4.7</v>
      </c>
      <c r="Q87" s="403">
        <v>0.8</v>
      </c>
      <c r="R87" s="404">
        <v>0.9</v>
      </c>
      <c r="S87" s="408">
        <v>235.24231818181818</v>
      </c>
    </row>
    <row r="88" spans="1:19" ht="14.25" customHeight="1">
      <c r="A88" s="137"/>
      <c r="B88" s="138">
        <v>4</v>
      </c>
      <c r="C88" s="388"/>
      <c r="D88" s="66">
        <v>-14.182776395004149</v>
      </c>
      <c r="E88" s="392">
        <v>-6.14177940476951</v>
      </c>
      <c r="F88" s="66">
        <v>-0.45400565057293063</v>
      </c>
      <c r="G88" s="139">
        <v>-4.7591852274886381E-2</v>
      </c>
      <c r="H88" s="140">
        <v>3.4173724640535807</v>
      </c>
      <c r="I88" s="141">
        <v>-0.13649547858727296</v>
      </c>
      <c r="J88" s="142">
        <v>1.7647570199078588</v>
      </c>
      <c r="K88" s="143">
        <v>9.0018558502197266</v>
      </c>
      <c r="L88" s="144">
        <v>9.3949508666992188</v>
      </c>
      <c r="M88" s="66">
        <v>-5.6933964178391143</v>
      </c>
      <c r="N88" s="145">
        <v>-7.6276895500613451</v>
      </c>
      <c r="O88" s="393">
        <v>-1.3</v>
      </c>
      <c r="P88" s="146">
        <v>2.7</v>
      </c>
      <c r="Q88" s="143">
        <v>-1.2</v>
      </c>
      <c r="R88" s="144">
        <v>-0.7</v>
      </c>
      <c r="S88" s="147">
        <v>228.98485000000005</v>
      </c>
    </row>
    <row r="89" spans="1:19" ht="14.25" customHeight="1">
      <c r="A89" s="137"/>
      <c r="B89" s="138">
        <v>5</v>
      </c>
      <c r="C89" s="386">
        <v>-14.113832298723239</v>
      </c>
      <c r="D89" s="66">
        <v>-15.178968325732834</v>
      </c>
      <c r="E89" s="392">
        <v>-13.713567004992145</v>
      </c>
      <c r="F89" s="66">
        <v>2.085201471651521</v>
      </c>
      <c r="G89" s="139">
        <v>-4.7614512903548789E-2</v>
      </c>
      <c r="H89" s="140">
        <v>2.7508565834556853</v>
      </c>
      <c r="I89" s="141">
        <v>-0.86280539894071362</v>
      </c>
      <c r="J89" s="142">
        <v>0.89549643540254298</v>
      </c>
      <c r="K89" s="143">
        <v>11.206932833479922</v>
      </c>
      <c r="L89" s="144">
        <v>11.911610530738852</v>
      </c>
      <c r="M89" s="66">
        <v>-12.786650817830692</v>
      </c>
      <c r="N89" s="145">
        <v>-16.523325263989186</v>
      </c>
      <c r="O89" s="393">
        <v>-0.2</v>
      </c>
      <c r="P89" s="146">
        <v>2.6</v>
      </c>
      <c r="Q89" s="143">
        <v>-0.1</v>
      </c>
      <c r="R89" s="144">
        <v>-0.1</v>
      </c>
      <c r="S89" s="147">
        <v>237.40189473684208</v>
      </c>
    </row>
    <row r="90" spans="1:19" ht="14.25" customHeight="1">
      <c r="A90" s="395"/>
      <c r="B90" s="396">
        <v>6</v>
      </c>
      <c r="C90" s="387"/>
      <c r="D90" s="397">
        <v>-12.938582458256832</v>
      </c>
      <c r="E90" s="401">
        <v>-8.4288413397237925</v>
      </c>
      <c r="F90" s="408">
        <v>2.8642064038554738</v>
      </c>
      <c r="G90" s="399">
        <v>-6.6692073170726562E-2</v>
      </c>
      <c r="H90" s="400">
        <v>2.6320939334637972</v>
      </c>
      <c r="I90" s="401">
        <v>2.1973287376130912</v>
      </c>
      <c r="J90" s="402">
        <v>4.0898718623836983</v>
      </c>
      <c r="K90" s="403">
        <v>12.248067914356604</v>
      </c>
      <c r="L90" s="404">
        <v>12.80400527720974</v>
      </c>
      <c r="M90" s="397">
        <v>-15.395978339958871</v>
      </c>
      <c r="N90" s="405">
        <v>-19.951789141560905</v>
      </c>
      <c r="O90" s="406">
        <v>0</v>
      </c>
      <c r="P90" s="407">
        <v>2.8</v>
      </c>
      <c r="Q90" s="403">
        <v>0.1</v>
      </c>
      <c r="R90" s="404">
        <v>0.1</v>
      </c>
      <c r="S90" s="408">
        <v>260.47036363636357</v>
      </c>
    </row>
    <row r="91" spans="1:19" ht="14.25" customHeight="1">
      <c r="A91" s="137"/>
      <c r="B91" s="138">
        <v>7</v>
      </c>
      <c r="C91" s="388"/>
      <c r="D91" s="66">
        <v>-10.702590181272075</v>
      </c>
      <c r="E91" s="141">
        <v>-7.2138711486563807</v>
      </c>
      <c r="F91" s="147">
        <v>1.1682263896186429</v>
      </c>
      <c r="G91" s="139">
        <v>9.5337973114695274E-2</v>
      </c>
      <c r="H91" s="140">
        <v>2.4992677926388707</v>
      </c>
      <c r="I91" s="141">
        <v>4.3001686340640832</v>
      </c>
      <c r="J91" s="142">
        <v>8.4802245023239529</v>
      </c>
      <c r="K91" s="143">
        <v>13.091216396143921</v>
      </c>
      <c r="L91" s="144">
        <v>13.520588332224936</v>
      </c>
      <c r="M91" s="66">
        <v>-15.557670798361967</v>
      </c>
      <c r="N91" s="145">
        <v>-20.62009470391336</v>
      </c>
      <c r="O91" s="393">
        <v>0.7</v>
      </c>
      <c r="P91" s="146">
        <v>2.8</v>
      </c>
      <c r="Q91" s="143">
        <v>0.6</v>
      </c>
      <c r="R91" s="144">
        <v>0.3</v>
      </c>
      <c r="S91" s="147">
        <v>288.19795652173917</v>
      </c>
    </row>
    <row r="92" spans="1:19" ht="14.25" customHeight="1" thickBot="1">
      <c r="A92" s="291"/>
      <c r="B92" s="292">
        <v>8</v>
      </c>
      <c r="C92" s="389"/>
      <c r="D92" s="303"/>
      <c r="E92" s="296"/>
      <c r="F92" s="303"/>
      <c r="G92" s="294">
        <v>0.13334603295551695</v>
      </c>
      <c r="H92" s="295">
        <v>2.4459169752484744</v>
      </c>
      <c r="I92" s="296"/>
      <c r="J92" s="297"/>
      <c r="K92" s="298"/>
      <c r="L92" s="299"/>
      <c r="M92" s="293"/>
      <c r="N92" s="300"/>
      <c r="O92" s="301"/>
      <c r="P92" s="302"/>
      <c r="Q92" s="298"/>
      <c r="R92" s="299"/>
      <c r="S92" s="303">
        <v>294.68549999999993</v>
      </c>
    </row>
    <row r="93" spans="1:19" ht="14.25" hidden="1" customHeight="1">
      <c r="A93" s="395"/>
      <c r="B93" s="396">
        <v>9</v>
      </c>
      <c r="C93" s="387"/>
      <c r="D93" s="408"/>
      <c r="E93" s="401"/>
      <c r="F93" s="408"/>
      <c r="G93" s="399"/>
      <c r="H93" s="400"/>
      <c r="I93" s="401"/>
      <c r="J93" s="402"/>
      <c r="K93" s="403"/>
      <c r="L93" s="404"/>
      <c r="M93" s="397"/>
      <c r="N93" s="405"/>
      <c r="O93" s="406"/>
      <c r="P93" s="407"/>
      <c r="Q93" s="403"/>
      <c r="R93" s="404"/>
      <c r="S93" s="408"/>
    </row>
    <row r="94" spans="1:19" ht="14.25" hidden="1" customHeight="1">
      <c r="A94" s="137"/>
      <c r="B94" s="138">
        <v>10</v>
      </c>
      <c r="C94" s="388"/>
      <c r="D94" s="147"/>
      <c r="E94" s="141"/>
      <c r="F94" s="147"/>
      <c r="G94" s="139"/>
      <c r="H94" s="140"/>
      <c r="I94" s="141"/>
      <c r="J94" s="142"/>
      <c r="K94" s="143"/>
      <c r="L94" s="144"/>
      <c r="M94" s="66"/>
      <c r="N94" s="145"/>
      <c r="O94" s="393"/>
      <c r="P94" s="146"/>
      <c r="Q94" s="143"/>
      <c r="R94" s="144"/>
      <c r="S94" s="147"/>
    </row>
    <row r="95" spans="1:19" ht="14.25" hidden="1" customHeight="1">
      <c r="A95" s="395"/>
      <c r="B95" s="396">
        <v>11</v>
      </c>
      <c r="C95" s="386"/>
      <c r="D95" s="408"/>
      <c r="E95" s="401"/>
      <c r="F95" s="408"/>
      <c r="G95" s="399"/>
      <c r="H95" s="400"/>
      <c r="I95" s="401"/>
      <c r="J95" s="402"/>
      <c r="K95" s="403"/>
      <c r="L95" s="404"/>
      <c r="M95" s="397"/>
      <c r="N95" s="405"/>
      <c r="O95" s="406"/>
      <c r="P95" s="407"/>
      <c r="Q95" s="403"/>
      <c r="R95" s="404"/>
      <c r="S95" s="408"/>
    </row>
    <row r="96" spans="1:19" ht="14.25" hidden="1" customHeight="1" thickBot="1">
      <c r="A96" s="291"/>
      <c r="B96" s="292">
        <v>12</v>
      </c>
      <c r="C96" s="389"/>
      <c r="D96" s="303"/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ht="14.25" customHeight="1">
      <c r="A97" s="74"/>
      <c r="B97" s="74"/>
      <c r="C97" s="441"/>
      <c r="D97" s="150"/>
      <c r="E97" s="150"/>
      <c r="F97" s="150"/>
      <c r="G97" s="150"/>
      <c r="H97" s="150"/>
      <c r="I97" s="150"/>
      <c r="J97" s="150"/>
      <c r="K97" s="156"/>
      <c r="L97" s="156"/>
      <c r="M97" s="156"/>
      <c r="N97" s="156"/>
      <c r="O97" s="156"/>
      <c r="P97" s="156"/>
      <c r="Q97" s="156"/>
      <c r="R97" s="156"/>
      <c r="S97" s="150"/>
    </row>
    <row r="98" spans="1:19">
      <c r="A98" s="69" t="s">
        <v>30</v>
      </c>
      <c r="B98" s="170"/>
      <c r="C98" s="367"/>
      <c r="D98" s="367"/>
      <c r="E98" s="367"/>
      <c r="F98" s="367"/>
      <c r="G98" s="384"/>
      <c r="H98" s="384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1:19">
      <c r="A99" s="69" t="s">
        <v>62</v>
      </c>
      <c r="B99" s="170"/>
      <c r="C99" s="367"/>
      <c r="D99" s="367"/>
      <c r="E99" s="367"/>
      <c r="F99" s="367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1"/>
      <c r="S99" s="171"/>
    </row>
    <row r="100" spans="1:19">
      <c r="A100" s="69" t="s">
        <v>104</v>
      </c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1"/>
    </row>
    <row r="101" spans="1:19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8"/>
      <c r="D103" s="368"/>
      <c r="E103" s="368"/>
      <c r="F103" s="368"/>
      <c r="G103" s="1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8"/>
  <sheetViews>
    <sheetView tabSelected="1" zoomScale="85" zoomScaleNormal="85" workbookViewId="0">
      <pane xSplit="2" ySplit="3" topLeftCell="C63" activePane="bottomRight" state="frozen"/>
      <selection activeCell="K80" sqref="K80"/>
      <selection pane="topRight" activeCell="K80" sqref="K80"/>
      <selection pane="bottomLeft" activeCell="K80" sqref="K80"/>
      <selection pane="bottomRight" activeCell="V78" sqref="V78"/>
    </sheetView>
  </sheetViews>
  <sheetFormatPr defaultRowHeight="13"/>
  <cols>
    <col min="1" max="1" width="5.08984375" customWidth="1"/>
    <col min="2" max="2" width="2.81640625" customWidth="1"/>
    <col min="3" max="6" width="6.1796875" customWidth="1"/>
    <col min="7" max="7" width="6.6328125" customWidth="1"/>
    <col min="8" max="8" width="7.36328125" customWidth="1"/>
    <col min="9" max="9" width="6.1796875" customWidth="1"/>
    <col min="10" max="10" width="7.36328125" customWidth="1"/>
    <col min="11" max="11" width="6.1796875" customWidth="1"/>
    <col min="12" max="13" width="7.90625" customWidth="1"/>
    <col min="14" max="15" width="7.36328125" customWidth="1"/>
    <col min="16" max="17" width="7.81640625" customWidth="1"/>
  </cols>
  <sheetData>
    <row r="1" spans="1:33" s="12" customFormat="1" ht="14.25" customHeight="1">
      <c r="A1" s="70" t="s">
        <v>0</v>
      </c>
      <c r="B1" s="173" t="s">
        <v>1</v>
      </c>
      <c r="C1" s="589" t="s">
        <v>63</v>
      </c>
      <c r="D1" s="590"/>
      <c r="E1" s="589" t="s">
        <v>64</v>
      </c>
      <c r="F1" s="590"/>
      <c r="G1" s="174" t="s">
        <v>46</v>
      </c>
      <c r="H1" s="589" t="s">
        <v>47</v>
      </c>
      <c r="I1" s="590"/>
      <c r="J1" s="589" t="s">
        <v>48</v>
      </c>
      <c r="K1" s="590"/>
      <c r="L1" s="589" t="s">
        <v>49</v>
      </c>
      <c r="M1" s="590"/>
      <c r="N1" s="589" t="s">
        <v>70</v>
      </c>
      <c r="O1" s="590"/>
      <c r="P1" s="175" t="s">
        <v>50</v>
      </c>
      <c r="Q1" s="173" t="s">
        <v>51</v>
      </c>
    </row>
    <row r="2" spans="1:33" s="12" customFormat="1" ht="14.25" customHeight="1">
      <c r="A2" s="176"/>
      <c r="B2" s="177"/>
      <c r="C2" s="178"/>
      <c r="D2" s="177"/>
      <c r="E2" s="180"/>
      <c r="F2" s="55"/>
      <c r="G2" s="179" t="s">
        <v>52</v>
      </c>
      <c r="H2" s="591" t="s">
        <v>53</v>
      </c>
      <c r="I2" s="592"/>
      <c r="J2" s="591" t="s">
        <v>53</v>
      </c>
      <c r="K2" s="592"/>
      <c r="L2" s="591" t="s">
        <v>53</v>
      </c>
      <c r="M2" s="592"/>
      <c r="N2" s="176"/>
      <c r="O2" s="177"/>
      <c r="P2" s="181"/>
      <c r="Q2" s="177"/>
    </row>
    <row r="3" spans="1:33" s="12" customFormat="1" ht="14.25" customHeight="1" thickBot="1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54</v>
      </c>
      <c r="H3" s="184" t="s">
        <v>55</v>
      </c>
      <c r="I3" s="183" t="s">
        <v>27</v>
      </c>
      <c r="J3" s="184" t="s">
        <v>55</v>
      </c>
      <c r="K3" s="183" t="s">
        <v>27</v>
      </c>
      <c r="L3" s="184" t="s">
        <v>55</v>
      </c>
      <c r="M3" s="183" t="s">
        <v>56</v>
      </c>
      <c r="N3" s="184" t="s">
        <v>55</v>
      </c>
      <c r="O3" s="183" t="s">
        <v>55</v>
      </c>
      <c r="P3" s="185" t="s">
        <v>55</v>
      </c>
      <c r="Q3" s="183" t="s">
        <v>55</v>
      </c>
    </row>
    <row r="4" spans="1:33" s="12" customFormat="1" ht="14.25" customHeight="1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57</v>
      </c>
      <c r="I4" s="189"/>
      <c r="J4" s="188" t="s">
        <v>57</v>
      </c>
      <c r="K4" s="189"/>
      <c r="L4" s="188" t="s">
        <v>57</v>
      </c>
      <c r="M4" s="189"/>
      <c r="N4" s="188" t="s">
        <v>57</v>
      </c>
      <c r="O4" s="189"/>
      <c r="P4" s="191" t="s">
        <v>43</v>
      </c>
      <c r="Q4" s="192" t="s">
        <v>43</v>
      </c>
    </row>
    <row r="5" spans="1:33" hidden="1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-4974.10261622091</v>
      </c>
      <c r="O7" s="320" t="s">
        <v>65</v>
      </c>
      <c r="P7" s="218">
        <f>P47</f>
        <v>40493.648943029999</v>
      </c>
      <c r="Q7" s="324">
        <f>Q47</f>
        <v>164871.21932441051</v>
      </c>
    </row>
    <row r="8" spans="1:33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68823.195509897516</v>
      </c>
      <c r="I8" s="323">
        <v>13.348296703339614</v>
      </c>
      <c r="J8" s="322">
        <v>61472.267675801188</v>
      </c>
      <c r="K8" s="323">
        <v>10.057400194515044</v>
      </c>
      <c r="L8" s="322">
        <v>7350.9278340963319</v>
      </c>
      <c r="M8" s="323">
        <v>51.141740762599142</v>
      </c>
      <c r="N8" s="322">
        <v>-6444.5502881840503</v>
      </c>
      <c r="O8" s="320" t="s">
        <v>33</v>
      </c>
      <c r="P8" s="324">
        <f>P59</f>
        <v>38982.627513810003</v>
      </c>
      <c r="Q8" s="324">
        <f>Q59</f>
        <v>178648.92821536813</v>
      </c>
    </row>
    <row r="9" spans="1:33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75200.392773936954</v>
      </c>
      <c r="I9" s="323">
        <v>9.2660580735782982</v>
      </c>
      <c r="J9" s="322">
        <v>70555.228718592291</v>
      </c>
      <c r="K9" s="323">
        <v>14.775705185781929</v>
      </c>
      <c r="L9" s="322">
        <v>4645.1640553446814</v>
      </c>
      <c r="M9" s="323">
        <v>-36.808466085074507</v>
      </c>
      <c r="N9" s="322">
        <v>-10600.531954649199</v>
      </c>
      <c r="O9" s="320" t="s">
        <v>33</v>
      </c>
      <c r="P9" s="324">
        <f>P71</f>
        <v>39860.627115120005</v>
      </c>
      <c r="Q9" s="324">
        <f>Q71</f>
        <v>186129.46375847334</v>
      </c>
    </row>
    <row r="10" spans="1:33" ht="13.5" thickBot="1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69888.89482206649</v>
      </c>
      <c r="I10" s="316">
        <v>-7.0631252789298271</v>
      </c>
      <c r="J10" s="315">
        <v>65723.579557604244</v>
      </c>
      <c r="K10" s="316">
        <v>-6.8480384072723393</v>
      </c>
      <c r="L10" s="315">
        <v>4165.3152644622451</v>
      </c>
      <c r="M10" s="316">
        <v>-10.330071988099688</v>
      </c>
      <c r="N10" s="315">
        <v>-10932.748263654399</v>
      </c>
      <c r="O10" s="320" t="s">
        <v>33</v>
      </c>
      <c r="P10" s="317">
        <f>P83</f>
        <v>40656.9457205</v>
      </c>
      <c r="Q10" s="317">
        <f>Q83</f>
        <v>194858.28840416545</v>
      </c>
    </row>
    <row r="11" spans="1:33" s="12" customFormat="1" ht="13.75" customHeight="1" thickBot="1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60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59</v>
      </c>
      <c r="P11" s="172" t="s">
        <v>58</v>
      </c>
      <c r="Q11" s="4" t="s">
        <v>58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3.5" hidden="1" thickBot="1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3.5" hidden="1" thickBot="1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3.5" hidden="1" thickBot="1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5553.5361952103831</v>
      </c>
      <c r="I48" s="28">
        <v>8.9090781441423239</v>
      </c>
      <c r="J48" s="259">
        <v>4910.8295484524497</v>
      </c>
      <c r="K48" s="36">
        <v>15.345295643114042</v>
      </c>
      <c r="L48" s="259">
        <v>642.70664675793341</v>
      </c>
      <c r="M48" s="36">
        <v>-23.645261402542697</v>
      </c>
      <c r="N48" s="277"/>
      <c r="O48" s="278"/>
      <c r="P48" s="289">
        <v>39882.751542049999</v>
      </c>
      <c r="Q48" s="248">
        <v>164939.11090125245</v>
      </c>
    </row>
    <row r="49" spans="1:17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4627.4210239056865</v>
      </c>
      <c r="I49" s="26">
        <v>-3.6273963923746377</v>
      </c>
      <c r="J49" s="257">
        <v>4468.4223386667845</v>
      </c>
      <c r="K49" s="34">
        <v>11.034355403150453</v>
      </c>
      <c r="L49" s="257">
        <v>158.998685238902</v>
      </c>
      <c r="M49" s="32">
        <v>-79.543002387765313</v>
      </c>
      <c r="N49" s="279">
        <v>-1917.55827427963</v>
      </c>
      <c r="O49" s="268">
        <f>N49</f>
        <v>-1917.55827427963</v>
      </c>
      <c r="P49" s="290">
        <v>39709.906638760003</v>
      </c>
      <c r="Q49" s="198">
        <v>164873.77429513822</v>
      </c>
    </row>
    <row r="50" spans="1:17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5495.4085134230772</v>
      </c>
      <c r="I50" s="26">
        <v>6.2969131476156459</v>
      </c>
      <c r="J50" s="257">
        <v>5252.8783905585951</v>
      </c>
      <c r="K50" s="34">
        <v>10.951240574560273</v>
      </c>
      <c r="L50" s="390">
        <v>242.53012286448211</v>
      </c>
      <c r="M50" s="32">
        <v>-44.305348028828483</v>
      </c>
      <c r="N50" s="53"/>
      <c r="O50" s="43"/>
      <c r="P50" s="288">
        <v>39021.959292500003</v>
      </c>
      <c r="Q50" s="37">
        <v>162838.34166730684</v>
      </c>
    </row>
    <row r="51" spans="1:17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5044.4251412374742</v>
      </c>
      <c r="I51" s="26">
        <v>-0.3552336597872241</v>
      </c>
      <c r="J51" s="257">
        <v>4501.3403271735078</v>
      </c>
      <c r="K51" s="34">
        <v>4.559594311797377</v>
      </c>
      <c r="L51" s="390">
        <v>543.08481406396641</v>
      </c>
      <c r="M51" s="32">
        <v>-28.292467385106722</v>
      </c>
      <c r="N51" s="39"/>
      <c r="O51" s="272"/>
      <c r="P51" s="288">
        <v>38962.176296340003</v>
      </c>
      <c r="Q51" s="37">
        <v>163022.10902426086</v>
      </c>
    </row>
    <row r="52" spans="1:17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5770.6374045411085</v>
      </c>
      <c r="I52" s="26">
        <v>13.119033392622415</v>
      </c>
      <c r="J52" s="257">
        <v>4829.086675983247</v>
      </c>
      <c r="K52" s="34">
        <v>5.7759003806226783</v>
      </c>
      <c r="L52" s="390">
        <v>941.55072855786148</v>
      </c>
      <c r="M52" s="32">
        <v>75.665418745027083</v>
      </c>
      <c r="N52" s="279">
        <v>-2116.6266667856098</v>
      </c>
      <c r="O52" s="268">
        <f>O49+N52</f>
        <v>-4034.1849410652399</v>
      </c>
      <c r="P52" s="288">
        <v>38850.13860636</v>
      </c>
      <c r="Q52" s="37">
        <v>163518.90206032171</v>
      </c>
    </row>
    <row r="53" spans="1:17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5565.5811985982127</v>
      </c>
      <c r="I53" s="26">
        <v>19.772000019444945</v>
      </c>
      <c r="J53" s="257">
        <v>5304.4217299428801</v>
      </c>
      <c r="K53" s="34">
        <v>23.087707400798685</v>
      </c>
      <c r="L53" s="390">
        <v>261.1594686553326</v>
      </c>
      <c r="M53" s="32">
        <v>-22.584603329653966</v>
      </c>
      <c r="N53" s="38"/>
      <c r="O53" s="270"/>
      <c r="P53" s="288">
        <v>38914.87963394</v>
      </c>
      <c r="Q53" s="37">
        <v>167876.56672095644</v>
      </c>
    </row>
    <row r="54" spans="1:17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5453.3250384041694</v>
      </c>
      <c r="I54" s="26">
        <v>18.559049599677579</v>
      </c>
      <c r="J54" s="257">
        <v>5005.9357966933394</v>
      </c>
      <c r="K54" s="34">
        <v>6.570057387528605</v>
      </c>
      <c r="L54" s="390">
        <v>447.38924171082999</v>
      </c>
      <c r="M54" s="32">
        <v>558.15953541215993</v>
      </c>
      <c r="N54" s="39"/>
      <c r="O54" s="272"/>
      <c r="P54" s="288">
        <v>38410.715175049998</v>
      </c>
      <c r="Q54" s="37">
        <v>169160.08831919529</v>
      </c>
    </row>
    <row r="55" spans="1:17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6230.7049349116805</v>
      </c>
      <c r="I55" s="26">
        <v>25.181393811941287</v>
      </c>
      <c r="J55" s="257">
        <v>5549.7399549169986</v>
      </c>
      <c r="K55" s="34">
        <v>5.2759376587832918</v>
      </c>
      <c r="L55" s="390">
        <v>680.96497999468193</v>
      </c>
      <c r="M55" s="32">
        <v>331.40675675350064</v>
      </c>
      <c r="N55" s="279">
        <v>-1452.8795606779199</v>
      </c>
      <c r="O55" s="268">
        <f>O52+N55</f>
        <v>-5487.0645017431598</v>
      </c>
      <c r="P55" s="288">
        <v>38943.12500865</v>
      </c>
      <c r="Q55" s="37">
        <v>173524.71951853932</v>
      </c>
    </row>
    <row r="56" spans="1:17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5874.8823026229238</v>
      </c>
      <c r="I56" s="26">
        <v>18.953894235179881</v>
      </c>
      <c r="J56" s="257">
        <v>5035.785597864302</v>
      </c>
      <c r="K56" s="34">
        <v>6.1119518884880764</v>
      </c>
      <c r="L56" s="390">
        <v>839.09670475862185</v>
      </c>
      <c r="M56" s="32">
        <v>334.62898514517769</v>
      </c>
      <c r="N56" s="41"/>
      <c r="O56" s="270"/>
      <c r="P56" s="288">
        <v>37737.889172969997</v>
      </c>
      <c r="Q56" s="37">
        <v>172543.23981842221</v>
      </c>
    </row>
    <row r="57" spans="1:17">
      <c r="A57" s="3"/>
      <c r="B57" s="125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6056.0877996905983</v>
      </c>
      <c r="I57" s="26">
        <v>26.41021573266049</v>
      </c>
      <c r="J57" s="257">
        <v>5423.8852593128049</v>
      </c>
      <c r="K57" s="34">
        <v>14.040752930498158</v>
      </c>
      <c r="L57" s="390">
        <v>632.20254037779341</v>
      </c>
      <c r="M57" s="32">
        <v>1720.4595292186962</v>
      </c>
      <c r="N57" s="39"/>
      <c r="O57" s="272"/>
      <c r="P57" s="288">
        <v>39268.767740809999</v>
      </c>
      <c r="Q57" s="37">
        <v>175133.88470520842</v>
      </c>
    </row>
    <row r="58" spans="1:17">
      <c r="A58" s="3"/>
      <c r="B58" s="13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6126.7047088650843</v>
      </c>
      <c r="I58" s="26">
        <v>16.734830859340377</v>
      </c>
      <c r="J58" s="257">
        <v>5532.7362326258381</v>
      </c>
      <c r="K58" s="34">
        <v>13.686308706130523</v>
      </c>
      <c r="L58" s="390">
        <v>593.96847623924623</v>
      </c>
      <c r="M58" s="32">
        <v>55.600809989023581</v>
      </c>
      <c r="N58" s="279">
        <v>-957.48578644089503</v>
      </c>
      <c r="O58" s="268">
        <f>O55+N58</f>
        <v>-6444.5502881840548</v>
      </c>
      <c r="P58" s="288">
        <v>37911.509386389997</v>
      </c>
      <c r="Q58" s="37">
        <v>175796.59147477031</v>
      </c>
    </row>
    <row r="59" spans="1:17" ht="13.5" thickBot="1">
      <c r="A59" s="3"/>
      <c r="B59" s="292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7024.4812484871236</v>
      </c>
      <c r="I59" s="26">
        <v>11.819049802134685</v>
      </c>
      <c r="J59" s="257">
        <v>5657.2058236104431</v>
      </c>
      <c r="K59" s="34">
        <v>6.3157300637617153</v>
      </c>
      <c r="L59" s="390">
        <v>1367.2754248766805</v>
      </c>
      <c r="M59" s="32">
        <v>42.295497981520676</v>
      </c>
      <c r="N59" s="40"/>
      <c r="O59" s="42"/>
      <c r="P59" s="288">
        <v>38982.627513810003</v>
      </c>
      <c r="Q59" s="37">
        <v>178648.92821536813</v>
      </c>
    </row>
    <row r="60" spans="1:17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6613.9674359835954</v>
      </c>
      <c r="I60" s="28">
        <v>19.094702969394085</v>
      </c>
      <c r="J60" s="259">
        <v>5485.199352599554</v>
      </c>
      <c r="K60" s="36">
        <v>11.695983305470371</v>
      </c>
      <c r="L60" s="259">
        <v>1128.7680833840413</v>
      </c>
      <c r="M60" s="36">
        <v>75.627261531834804</v>
      </c>
      <c r="N60" s="277"/>
      <c r="O60" s="278"/>
      <c r="P60" s="289">
        <v>38708.22492167999</v>
      </c>
      <c r="Q60" s="248">
        <v>178849.775237519</v>
      </c>
    </row>
    <row r="61" spans="1:17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6280.2341077839246</v>
      </c>
      <c r="I61" s="26">
        <v>35.717802104879851</v>
      </c>
      <c r="J61" s="257">
        <v>5076.1445665468336</v>
      </c>
      <c r="K61" s="34">
        <v>13.600375743832927</v>
      </c>
      <c r="L61" s="257">
        <v>1204.089541237091</v>
      </c>
      <c r="M61" s="32">
        <v>657.29528167349156</v>
      </c>
      <c r="N61" s="279">
        <v>-761.02799870087404</v>
      </c>
      <c r="O61" s="268">
        <f>N61</f>
        <v>-761.02799870087404</v>
      </c>
      <c r="P61" s="290">
        <v>38391.853536590002</v>
      </c>
      <c r="Q61" s="198">
        <v>180181.61856066796</v>
      </c>
    </row>
    <row r="62" spans="1:17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6490.4533841785533</v>
      </c>
      <c r="I62" s="26">
        <v>18.106840798549939</v>
      </c>
      <c r="J62" s="257">
        <v>5866.6754152871754</v>
      </c>
      <c r="K62" s="34">
        <v>11.684965443551953</v>
      </c>
      <c r="L62" s="390">
        <v>623.7779688913779</v>
      </c>
      <c r="M62" s="32">
        <v>157.19608002669614</v>
      </c>
      <c r="N62" s="53"/>
      <c r="O62" s="43"/>
      <c r="P62" s="288">
        <v>38103.828427339991</v>
      </c>
      <c r="Q62" s="37">
        <v>182683.85656174627</v>
      </c>
    </row>
    <row r="63" spans="1:17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6262.3409237531032</v>
      </c>
      <c r="I63" s="26">
        <v>24.143797329042236</v>
      </c>
      <c r="J63" s="257">
        <v>5490.1238552614159</v>
      </c>
      <c r="K63" s="34">
        <v>21.966424580671216</v>
      </c>
      <c r="L63" s="390">
        <v>772.21706849168731</v>
      </c>
      <c r="M63" s="32">
        <v>42.190878568873572</v>
      </c>
      <c r="N63" s="39"/>
      <c r="O63" s="272"/>
      <c r="P63" s="288">
        <v>37336.979591850002</v>
      </c>
      <c r="Q63" s="37">
        <v>183108.46064559402</v>
      </c>
    </row>
    <row r="64" spans="1:17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6468.5567464702635</v>
      </c>
      <c r="I64" s="26">
        <v>12.094319795243734</v>
      </c>
      <c r="J64" s="257">
        <v>6078.6336646600112</v>
      </c>
      <c r="K64" s="34">
        <v>25.875430956565815</v>
      </c>
      <c r="L64" s="390">
        <v>389.92308181025237</v>
      </c>
      <c r="M64" s="32">
        <v>-58.587140343730269</v>
      </c>
      <c r="N64" s="279">
        <v>-2562.78550587058</v>
      </c>
      <c r="O64" s="268">
        <f>O61+N64</f>
        <v>-3323.8135045714539</v>
      </c>
      <c r="P64" s="288">
        <v>37281.215991270001</v>
      </c>
      <c r="Q64" s="37">
        <v>183782.72342944209</v>
      </c>
    </row>
    <row r="65" spans="1:17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6200.9740473412658</v>
      </c>
      <c r="I65" s="26">
        <v>11.416468937747016</v>
      </c>
      <c r="J65" s="257">
        <v>5984.8364681280236</v>
      </c>
      <c r="K65" s="34">
        <v>12.827312246767208</v>
      </c>
      <c r="L65" s="390">
        <v>216.13757921324213</v>
      </c>
      <c r="M65" s="32">
        <v>-17.239233053237861</v>
      </c>
      <c r="N65" s="38"/>
      <c r="O65" s="270"/>
      <c r="P65" s="288">
        <v>36986.887223170008</v>
      </c>
      <c r="Q65" s="37">
        <v>178043.28247875246</v>
      </c>
    </row>
    <row r="66" spans="1:17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5994.2246713460136</v>
      </c>
      <c r="I66" s="26">
        <v>9.9187125126898756</v>
      </c>
      <c r="J66" s="257">
        <v>5765.9126240632022</v>
      </c>
      <c r="K66" s="34">
        <v>15.181513671666824</v>
      </c>
      <c r="L66" s="390">
        <v>228.31204728281136</v>
      </c>
      <c r="M66" s="32">
        <v>-48.967917420244802</v>
      </c>
      <c r="N66" s="39"/>
      <c r="O66" s="272"/>
      <c r="P66" s="288">
        <v>37575.877886410002</v>
      </c>
      <c r="Q66" s="37">
        <v>180088.86594211211</v>
      </c>
    </row>
    <row r="67" spans="1:17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6197.3426135208592</v>
      </c>
      <c r="I67" s="26">
        <v>-0.53545018965489577</v>
      </c>
      <c r="J67" s="257">
        <v>6549.5632703439887</v>
      </c>
      <c r="K67" s="34">
        <v>18.015678636278444</v>
      </c>
      <c r="L67" s="390">
        <v>-352.2206568231295</v>
      </c>
      <c r="M67" s="32">
        <v>-151.72375484358685</v>
      </c>
      <c r="N67" s="279">
        <v>-3190.0726317291301</v>
      </c>
      <c r="O67" s="268">
        <f>O64+N67</f>
        <v>-6513.8861363005835</v>
      </c>
      <c r="P67" s="288">
        <v>36780.743382730012</v>
      </c>
      <c r="Q67" s="37">
        <v>178305.56424010298</v>
      </c>
    </row>
    <row r="68" spans="1:17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5489.7990433282939</v>
      </c>
      <c r="I68" s="26">
        <v>-6.5547399838581271</v>
      </c>
      <c r="J68" s="257">
        <v>5550.5263499252842</v>
      </c>
      <c r="K68" s="34">
        <v>10.221657416854413</v>
      </c>
      <c r="L68" s="390">
        <v>-60.727306596990275</v>
      </c>
      <c r="M68" s="32">
        <v>-107.23722382087763</v>
      </c>
      <c r="N68" s="41"/>
      <c r="O68" s="270"/>
      <c r="P68" s="288">
        <v>37133.648012039986</v>
      </c>
      <c r="Q68" s="37">
        <v>180672.90962876155</v>
      </c>
    </row>
    <row r="69" spans="1:17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6597.3062135318451</v>
      </c>
      <c r="I69" s="26">
        <v>8.9367663042946077</v>
      </c>
      <c r="J69" s="257">
        <v>6884.4528746468077</v>
      </c>
      <c r="K69" s="34">
        <v>26.928438665368336</v>
      </c>
      <c r="L69" s="390">
        <v>-287.14666111496263</v>
      </c>
      <c r="M69" s="32">
        <v>-145.4200422768578</v>
      </c>
      <c r="N69" s="39"/>
      <c r="O69" s="272"/>
      <c r="P69" s="288">
        <v>37457.158173609991</v>
      </c>
      <c r="Q69" s="37">
        <v>181684.27501868934</v>
      </c>
    </row>
    <row r="70" spans="1:17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6023.1448225877248</v>
      </c>
      <c r="I70" s="26">
        <v>-1.6903032086320824</v>
      </c>
      <c r="J70" s="257">
        <v>5526.9475716201114</v>
      </c>
      <c r="K70" s="34">
        <v>-0.1046256456541661</v>
      </c>
      <c r="L70" s="390">
        <v>496.1972509676134</v>
      </c>
      <c r="M70" s="32">
        <v>-16.460675807355692</v>
      </c>
      <c r="N70" s="279">
        <v>-4086.6458183486502</v>
      </c>
      <c r="O70" s="268">
        <f>O67+N70</f>
        <v>-10600.531954649234</v>
      </c>
      <c r="P70" s="288">
        <v>39564.375911199997</v>
      </c>
      <c r="Q70" s="37">
        <v>185760.63293980763</v>
      </c>
    </row>
    <row r="71" spans="1:17" ht="13.5" thickBot="1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6582.0487641115224</v>
      </c>
      <c r="I71" s="35">
        <v>-6.2984364072562471</v>
      </c>
      <c r="J71" s="257">
        <v>6296.2127055098754</v>
      </c>
      <c r="K71" s="34">
        <v>11.29545047190128</v>
      </c>
      <c r="L71" s="390">
        <v>285.83605860164698</v>
      </c>
      <c r="M71" s="32">
        <v>-79.094478449546656</v>
      </c>
      <c r="N71" s="40"/>
      <c r="O71" s="42"/>
      <c r="P71" s="288">
        <v>39860.627115120005</v>
      </c>
      <c r="Q71" s="37">
        <v>186129.46375847334</v>
      </c>
    </row>
    <row r="72" spans="1:17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6714.6011895372176</v>
      </c>
      <c r="I72" s="225">
        <v>1.5215338528296929</v>
      </c>
      <c r="J72" s="259">
        <v>5649.6492241040214</v>
      </c>
      <c r="K72" s="36">
        <v>2.9980655384298949</v>
      </c>
      <c r="L72" s="259">
        <v>1064.9519654331962</v>
      </c>
      <c r="M72" s="36">
        <v>-5.6536075824827332</v>
      </c>
      <c r="N72" s="277"/>
      <c r="O72" s="278"/>
      <c r="P72" s="289">
        <v>38909.326389070004</v>
      </c>
      <c r="Q72" s="248">
        <v>186036.33403930851</v>
      </c>
    </row>
    <row r="73" spans="1:17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5445.7814697039721</v>
      </c>
      <c r="I73" s="26">
        <v>-13.28696707413669</v>
      </c>
      <c r="J73" s="257">
        <v>5273.2712436051552</v>
      </c>
      <c r="K73" s="34">
        <v>3.8833936755355625</v>
      </c>
      <c r="L73" s="257">
        <v>172.51022609881693</v>
      </c>
      <c r="M73" s="32">
        <v>-85.672973629388181</v>
      </c>
      <c r="N73" s="279">
        <v>-1916</v>
      </c>
      <c r="O73" s="268">
        <f>N73</f>
        <v>-1916</v>
      </c>
      <c r="P73" s="290">
        <v>38713.501337289999</v>
      </c>
      <c r="Q73" s="198">
        <v>186224.11779122759</v>
      </c>
    </row>
    <row r="74" spans="1:17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6091.1314161925402</v>
      </c>
      <c r="I74" s="26">
        <v>-6.1524510592652852</v>
      </c>
      <c r="J74" s="257">
        <v>5525.7282090440967</v>
      </c>
      <c r="K74" s="34">
        <v>-5.8115914399261008</v>
      </c>
      <c r="L74" s="390">
        <v>565.40320714844347</v>
      </c>
      <c r="M74" s="32">
        <v>-9.3582596138626304</v>
      </c>
      <c r="N74" s="53"/>
      <c r="O74" s="43"/>
      <c r="P74" s="288">
        <v>38709.986450399985</v>
      </c>
      <c r="Q74" s="37">
        <v>185242.40799320833</v>
      </c>
    </row>
    <row r="75" spans="1:17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5716.1811540708804</v>
      </c>
      <c r="I75" s="26">
        <v>-8.7213356208480253</v>
      </c>
      <c r="J75" s="257">
        <v>5347.4001893250361</v>
      </c>
      <c r="K75" s="34">
        <v>-2.5996438276998379</v>
      </c>
      <c r="L75" s="390">
        <v>368.78096474584436</v>
      </c>
      <c r="M75" s="32">
        <v>-52.243872896236795</v>
      </c>
      <c r="N75" s="39"/>
      <c r="O75" s="272"/>
      <c r="P75" s="288">
        <v>37902.31474989</v>
      </c>
      <c r="Q75" s="37">
        <v>188342.88517156499</v>
      </c>
    </row>
    <row r="76" spans="1:17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6167.2399720938602</v>
      </c>
      <c r="I76" s="26">
        <v>-4.6581762545536147</v>
      </c>
      <c r="J76" s="257">
        <v>6014.7084012338619</v>
      </c>
      <c r="K76" s="34">
        <v>-1.0516386897568508</v>
      </c>
      <c r="L76" s="390">
        <v>152.53157085999828</v>
      </c>
      <c r="M76" s="32">
        <v>-60.881625639637186</v>
      </c>
      <c r="N76" s="279">
        <v>-3126</v>
      </c>
      <c r="O76" s="268">
        <f>O73+N76</f>
        <v>-5042</v>
      </c>
      <c r="P76" s="288">
        <v>38258.726355439998</v>
      </c>
      <c r="Q76" s="37">
        <v>187935.76003058598</v>
      </c>
    </row>
    <row r="77" spans="1:17" ht="13.5" customHeight="1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5293.9364108986783</v>
      </c>
      <c r="I77" s="26">
        <v>-14.627341277641525</v>
      </c>
      <c r="J77" s="257">
        <v>4934.8630464774478</v>
      </c>
      <c r="K77" s="34">
        <v>-17.54389492916242</v>
      </c>
      <c r="L77" s="390">
        <v>359.07336442123051</v>
      </c>
      <c r="M77" s="32">
        <v>66.131852558118737</v>
      </c>
      <c r="N77" s="38"/>
      <c r="O77" s="270"/>
      <c r="P77" s="288">
        <v>39516.294610990008</v>
      </c>
      <c r="Q77" s="37">
        <v>190356.19077004259</v>
      </c>
    </row>
    <row r="78" spans="1:17" ht="13.5" customHeight="1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5724.5357915488494</v>
      </c>
      <c r="I78" s="26">
        <v>-4.4991453371167172</v>
      </c>
      <c r="J78" s="257">
        <v>5819.7018737922563</v>
      </c>
      <c r="K78" s="34">
        <v>0.93288353875797814</v>
      </c>
      <c r="L78" s="390">
        <v>-95.16608224340689</v>
      </c>
      <c r="M78" s="32">
        <v>-141.68246195327754</v>
      </c>
      <c r="N78" s="39"/>
      <c r="O78" s="272"/>
      <c r="P78" s="288">
        <v>39082.925947350006</v>
      </c>
      <c r="Q78" s="37">
        <v>190325.14248974485</v>
      </c>
    </row>
    <row r="79" spans="1:17" ht="13.5" customHeight="1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6075.466387060872</v>
      </c>
      <c r="I79" s="26">
        <v>-1.9665884889773166</v>
      </c>
      <c r="J79" s="257">
        <v>5823.2373640099686</v>
      </c>
      <c r="K79" s="34">
        <v>-11.089684553820224</v>
      </c>
      <c r="L79" s="390">
        <v>252.22902305090338</v>
      </c>
      <c r="M79" s="32">
        <v>171.61108190697695</v>
      </c>
      <c r="N79" s="279">
        <v>-3528</v>
      </c>
      <c r="O79" s="268">
        <f>O76+N79</f>
        <v>-8570</v>
      </c>
      <c r="P79" s="288">
        <v>39503.239820579998</v>
      </c>
      <c r="Q79" s="37">
        <v>190618.99464343983</v>
      </c>
    </row>
    <row r="80" spans="1:17" ht="13.5" customHeight="1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5266.5754804762628</v>
      </c>
      <c r="I80" s="26">
        <v>-4.0661518042871325</v>
      </c>
      <c r="J80" s="257">
        <v>5236.3569986449274</v>
      </c>
      <c r="K80" s="34">
        <v>-5.6601722336582672</v>
      </c>
      <c r="L80" s="390">
        <v>30.218481831335339</v>
      </c>
      <c r="M80" s="32">
        <v>149.76094532213779</v>
      </c>
      <c r="N80" s="41"/>
      <c r="O80" s="270"/>
      <c r="P80" s="288">
        <v>38932.565119610001</v>
      </c>
      <c r="Q80" s="37">
        <v>190442.50708588414</v>
      </c>
    </row>
    <row r="81" spans="1:17" ht="13.5" customHeight="1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5297.8972891347676</v>
      </c>
      <c r="I81" s="26">
        <v>-19.696052939483664</v>
      </c>
      <c r="J81" s="257">
        <v>5584.110914085275</v>
      </c>
      <c r="K81" s="34">
        <v>-18.888094438851745</v>
      </c>
      <c r="L81" s="390">
        <v>-286.21362495050744</v>
      </c>
      <c r="M81" s="32">
        <v>0.32493366310870542</v>
      </c>
      <c r="N81" s="39"/>
      <c r="O81" s="272"/>
      <c r="P81" s="288">
        <v>39769.503034849993</v>
      </c>
      <c r="Q81" s="37">
        <v>193700.67540179947</v>
      </c>
    </row>
    <row r="82" spans="1:17" ht="13.5" customHeight="1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5360.1610784249788</v>
      </c>
      <c r="I82" s="26">
        <v>-11.007268855240781</v>
      </c>
      <c r="J82" s="257">
        <v>5302.5626569824335</v>
      </c>
      <c r="K82" s="34">
        <v>-4.0598343250052622</v>
      </c>
      <c r="L82" s="390">
        <v>57.598421442545259</v>
      </c>
      <c r="M82" s="32">
        <v>-88.39203132822179</v>
      </c>
      <c r="N82" s="279">
        <v>-2363</v>
      </c>
      <c r="O82" s="268">
        <f>O79+N82</f>
        <v>-10933</v>
      </c>
      <c r="P82" s="288">
        <v>38786.282203799994</v>
      </c>
      <c r="Q82" s="37">
        <v>195403.74337611842</v>
      </c>
    </row>
    <row r="83" spans="1:17" ht="14.25" customHeight="1" thickBot="1">
      <c r="A83" s="159"/>
      <c r="B83" s="160">
        <v>12</v>
      </c>
      <c r="C83" s="430">
        <v>4.1644363372149718</v>
      </c>
      <c r="D83" s="431">
        <v>19.795158009409942</v>
      </c>
      <c r="E83" s="432">
        <v>1.9179503015569477</v>
      </c>
      <c r="F83" s="433">
        <v>10.256903211495594</v>
      </c>
      <c r="G83" s="434">
        <v>770.3905000000002</v>
      </c>
      <c r="H83" s="435">
        <v>6735.3871829236132</v>
      </c>
      <c r="I83" s="27">
        <v>2.3296457426472683</v>
      </c>
      <c r="J83" s="258">
        <v>5211.9894362997675</v>
      </c>
      <c r="K83" s="35">
        <v>-17.220245247770837</v>
      </c>
      <c r="L83" s="435">
        <v>1523.3977466238457</v>
      </c>
      <c r="M83" s="436">
        <v>432.96206016712404</v>
      </c>
      <c r="N83" s="437"/>
      <c r="O83" s="438"/>
      <c r="P83" s="439">
        <v>40656.9457205</v>
      </c>
      <c r="Q83" s="440">
        <v>194858.28840416545</v>
      </c>
    </row>
    <row r="84" spans="1:17" ht="14.25" customHeight="1">
      <c r="A84" s="395">
        <v>2020</v>
      </c>
      <c r="B84" s="396">
        <v>1</v>
      </c>
      <c r="C84" s="421">
        <v>-1.0602759018207619</v>
      </c>
      <c r="D84" s="422">
        <v>18.324859567082875</v>
      </c>
      <c r="E84" s="423">
        <v>-0.60550028030224023</v>
      </c>
      <c r="F84" s="424">
        <v>10.499626054683265</v>
      </c>
      <c r="G84" s="425">
        <v>772.64772727272725</v>
      </c>
      <c r="H84" s="426">
        <v>6533.3527400829698</v>
      </c>
      <c r="I84" s="225">
        <v>-2.6993181625838303</v>
      </c>
      <c r="J84" s="426">
        <v>5454.9991349236152</v>
      </c>
      <c r="K84" s="427">
        <v>-3.4453482235664912</v>
      </c>
      <c r="L84" s="426">
        <v>1078.3536051593774</v>
      </c>
      <c r="M84" s="427">
        <v>1.2584266860082975</v>
      </c>
      <c r="N84" s="279"/>
      <c r="O84" s="268"/>
      <c r="P84" s="428">
        <v>37438.370977310013</v>
      </c>
      <c r="Q84" s="429">
        <v>201826.32605019578</v>
      </c>
    </row>
    <row r="85" spans="1:17" ht="13.75" customHeight="1">
      <c r="A85" s="124"/>
      <c r="B85" s="125">
        <v>2</v>
      </c>
      <c r="C85" s="231">
        <v>-6.1752689401173289E-2</v>
      </c>
      <c r="D85" s="34">
        <v>20.169894437603929</v>
      </c>
      <c r="E85" s="232">
        <v>0.34221678463528526</v>
      </c>
      <c r="F85" s="26">
        <v>11.790788817685405</v>
      </c>
      <c r="G85" s="233">
        <v>796.37950000000001</v>
      </c>
      <c r="H85" s="257">
        <v>5006.4016877164686</v>
      </c>
      <c r="I85" s="26">
        <v>-8.0682595221983391</v>
      </c>
      <c r="J85" s="257">
        <v>4246.1580947479197</v>
      </c>
      <c r="K85" s="34">
        <v>-19.477722677414057</v>
      </c>
      <c r="L85" s="257">
        <v>760.24359296856255</v>
      </c>
      <c r="M85" s="32">
        <v>340.69479830898922</v>
      </c>
      <c r="N85" s="279">
        <v>-237.48049254760269</v>
      </c>
      <c r="O85" s="268">
        <f>N85</f>
        <v>-237.48049254760269</v>
      </c>
      <c r="P85" s="290">
        <v>36153.840120580004</v>
      </c>
      <c r="Q85" s="198">
        <v>200076.96186544606</v>
      </c>
    </row>
    <row r="86" spans="1:17" ht="14.25" customHeight="1">
      <c r="A86" s="124"/>
      <c r="B86" s="125">
        <v>3</v>
      </c>
      <c r="C86" s="19">
        <v>4.6529862073238393</v>
      </c>
      <c r="D86" s="7">
        <v>24.706319300784752</v>
      </c>
      <c r="E86" s="20">
        <v>0.57257553533704986</v>
      </c>
      <c r="F86" s="6">
        <v>11.52205337944685</v>
      </c>
      <c r="G86" s="9">
        <v>839.37545454545443</v>
      </c>
      <c r="H86" s="390">
        <v>5813.2271383536809</v>
      </c>
      <c r="I86" s="26">
        <v>-4.5624410121916643</v>
      </c>
      <c r="J86" s="257">
        <v>4387.7162840755718</v>
      </c>
      <c r="K86" s="34">
        <v>-20.594786459202108</v>
      </c>
      <c r="L86" s="390">
        <v>1425.5108542780827</v>
      </c>
      <c r="M86" s="32">
        <v>152.12288084949307</v>
      </c>
      <c r="N86" s="53"/>
      <c r="O86" s="43"/>
      <c r="P86" s="288">
        <v>37952.469655589994</v>
      </c>
      <c r="Q86" s="37">
        <v>199974.79929801775</v>
      </c>
    </row>
    <row r="87" spans="1:17" ht="14.25" customHeight="1">
      <c r="A87" s="124"/>
      <c r="B87" s="125">
        <v>4</v>
      </c>
      <c r="C87" s="19">
        <v>8.1131889437547891</v>
      </c>
      <c r="D87" s="7">
        <v>31.984121064220528</v>
      </c>
      <c r="E87" s="20">
        <v>1.5606920860773421</v>
      </c>
      <c r="F87" s="6">
        <v>11.482251841780332</v>
      </c>
      <c r="G87" s="9">
        <v>853.37904761904758</v>
      </c>
      <c r="H87" s="390">
        <v>5596.7091401628195</v>
      </c>
      <c r="I87" s="26">
        <v>-2.0900669640775305</v>
      </c>
      <c r="J87" s="257">
        <v>4156.1415514607779</v>
      </c>
      <c r="K87" s="34">
        <v>-22.277342179146352</v>
      </c>
      <c r="L87" s="390">
        <v>1440.5675887020425</v>
      </c>
      <c r="M87" s="32">
        <v>290.62959491275524</v>
      </c>
      <c r="N87" s="39"/>
      <c r="O87" s="272"/>
      <c r="P87" s="288">
        <v>36884.833267679998</v>
      </c>
      <c r="Q87" s="37">
        <v>201362.98937204259</v>
      </c>
    </row>
    <row r="88" spans="1:17" ht="14.25" customHeight="1">
      <c r="A88" s="124"/>
      <c r="B88" s="125">
        <v>5</v>
      </c>
      <c r="C88" s="19">
        <v>3.6141574793181919</v>
      </c>
      <c r="D88" s="7">
        <v>34.653030329363624</v>
      </c>
      <c r="E88" s="20">
        <v>-0.20351960397112512</v>
      </c>
      <c r="F88" s="6">
        <v>10.225179316823429</v>
      </c>
      <c r="G88" s="9">
        <v>821.80526315789473</v>
      </c>
      <c r="H88" s="390">
        <v>5511.6590741237651</v>
      </c>
      <c r="I88" s="26">
        <v>-10.63005332914776</v>
      </c>
      <c r="J88" s="257">
        <v>3778.8602587015503</v>
      </c>
      <c r="K88" s="34">
        <v>-37.173009785040421</v>
      </c>
      <c r="L88" s="390">
        <v>1732.798815422233</v>
      </c>
      <c r="M88" s="32">
        <v>1036.0263358283312</v>
      </c>
      <c r="N88" s="279">
        <v>1153.7760760415647</v>
      </c>
      <c r="O88" s="268">
        <f>O85+N88</f>
        <v>916.295583493962</v>
      </c>
      <c r="P88" s="288">
        <v>36756.019040170009</v>
      </c>
      <c r="Q88" s="37">
        <v>203562.7237969772</v>
      </c>
    </row>
    <row r="89" spans="1:17" ht="14.25" customHeight="1">
      <c r="A89" s="124"/>
      <c r="B89" s="125">
        <v>6</v>
      </c>
      <c r="C89" s="19">
        <v>4.5739209708433926</v>
      </c>
      <c r="D89" s="7">
        <v>39.774178489519116</v>
      </c>
      <c r="E89" s="20">
        <v>0.26674202962555515</v>
      </c>
      <c r="F89" s="6">
        <v>10.333879550354164</v>
      </c>
      <c r="G89" s="9">
        <v>793.71809523809532</v>
      </c>
      <c r="H89" s="390">
        <v>5655.9757273484984</v>
      </c>
      <c r="I89" s="26">
        <v>6.8387545363122637</v>
      </c>
      <c r="J89" s="257">
        <v>3929.0615747280967</v>
      </c>
      <c r="K89" s="34">
        <v>-20.381547821621957</v>
      </c>
      <c r="L89" s="390">
        <v>1726.9141526203921</v>
      </c>
      <c r="M89" s="32">
        <v>380.93629985724635</v>
      </c>
      <c r="N89" s="38"/>
      <c r="O89" s="270"/>
      <c r="P89" s="288">
        <v>36390.170023039995</v>
      </c>
      <c r="Q89" s="37">
        <v>203763.77042137069</v>
      </c>
    </row>
    <row r="90" spans="1:17" ht="14.25" customHeight="1">
      <c r="A90" s="124"/>
      <c r="B90" s="125">
        <v>7</v>
      </c>
      <c r="C90" s="19">
        <v>1.8572013189797509</v>
      </c>
      <c r="D90" s="7">
        <v>41.909376793181274</v>
      </c>
      <c r="E90" s="20">
        <v>-6.1258885170134558E-2</v>
      </c>
      <c r="F90" s="6">
        <v>10.050109117463556</v>
      </c>
      <c r="G90" s="9">
        <v>784.72909090909093</v>
      </c>
      <c r="H90" s="390">
        <v>5841.170244378608</v>
      </c>
      <c r="I90" s="26">
        <v>2.0374482242201397</v>
      </c>
      <c r="J90" s="257">
        <v>4667.9209295247538</v>
      </c>
      <c r="K90" s="34">
        <v>-19.791064374865897</v>
      </c>
      <c r="L90" s="390">
        <v>1173.2493148538542</v>
      </c>
      <c r="M90" s="32">
        <v>1332.843978859009</v>
      </c>
      <c r="N90" s="39"/>
      <c r="O90" s="272"/>
      <c r="P90" s="288">
        <v>36851.418566240012</v>
      </c>
      <c r="Q90" s="37"/>
    </row>
    <row r="91" spans="1:17" ht="14.25" customHeight="1" thickBot="1">
      <c r="A91" s="124"/>
      <c r="B91" s="125">
        <v>8</v>
      </c>
      <c r="C91" s="19">
        <v>11.29110235670221</v>
      </c>
      <c r="D91" s="7">
        <v>57.605814689427739</v>
      </c>
      <c r="E91" s="20">
        <v>-1.2843433703748075</v>
      </c>
      <c r="F91" s="6">
        <v>7.225281879001888</v>
      </c>
      <c r="G91" s="9">
        <v>784.66190476190468</v>
      </c>
      <c r="H91" s="390">
        <v>5421.1783206612345</v>
      </c>
      <c r="I91" s="26">
        <v>-10.769347153217691</v>
      </c>
      <c r="J91" s="257">
        <v>4516.9239526622514</v>
      </c>
      <c r="K91" s="34">
        <v>-22.432769432022091</v>
      </c>
      <c r="L91" s="390">
        <v>904.25436799898307</v>
      </c>
      <c r="M91" s="32">
        <v>258.50528105819598</v>
      </c>
      <c r="N91" s="279"/>
      <c r="O91" s="268"/>
      <c r="P91" s="288">
        <v>37967.53727927</v>
      </c>
      <c r="Q91" s="37"/>
    </row>
    <row r="92" spans="1:17" ht="14.25" hidden="1" customHeight="1">
      <c r="A92" s="124"/>
      <c r="B92" s="125">
        <v>9</v>
      </c>
      <c r="C92" s="19"/>
      <c r="D92" s="7"/>
      <c r="E92" s="20"/>
      <c r="F92" s="6"/>
      <c r="G92" s="9"/>
      <c r="H92" s="390"/>
      <c r="I92" s="26"/>
      <c r="J92" s="257"/>
      <c r="K92" s="34"/>
      <c r="L92" s="390"/>
      <c r="M92" s="32"/>
      <c r="N92" s="41"/>
      <c r="O92" s="270"/>
      <c r="P92" s="288"/>
      <c r="Q92" s="37"/>
    </row>
    <row r="93" spans="1:17" ht="14.25" hidden="1" customHeight="1">
      <c r="A93" s="124"/>
      <c r="B93" s="125">
        <v>10</v>
      </c>
      <c r="C93" s="19"/>
      <c r="D93" s="7"/>
      <c r="E93" s="20"/>
      <c r="F93" s="6"/>
      <c r="G93" s="9"/>
      <c r="H93" s="390"/>
      <c r="I93" s="26"/>
      <c r="J93" s="257"/>
      <c r="K93" s="34"/>
      <c r="L93" s="390"/>
      <c r="M93" s="32"/>
      <c r="N93" s="39"/>
      <c r="O93" s="272"/>
      <c r="P93" s="288"/>
      <c r="Q93" s="37"/>
    </row>
    <row r="94" spans="1:17" ht="14.25" hidden="1" customHeight="1">
      <c r="A94" s="124"/>
      <c r="B94" s="125">
        <v>11</v>
      </c>
      <c r="C94" s="19"/>
      <c r="D94" s="7"/>
      <c r="E94" s="20"/>
      <c r="F94" s="6"/>
      <c r="G94" s="9"/>
      <c r="H94" s="390"/>
      <c r="I94" s="26"/>
      <c r="J94" s="257"/>
      <c r="K94" s="34"/>
      <c r="L94" s="390"/>
      <c r="M94" s="32"/>
      <c r="N94" s="40"/>
      <c r="O94" s="268"/>
      <c r="P94" s="288"/>
      <c r="Q94" s="37"/>
    </row>
    <row r="95" spans="1:17" ht="14.25" hidden="1" customHeight="1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>
      <c r="A96" s="74"/>
      <c r="B96" s="74"/>
      <c r="C96" s="10"/>
      <c r="D96" s="10"/>
      <c r="E96" s="10"/>
      <c r="F96" s="10"/>
      <c r="G96" s="10"/>
      <c r="H96" s="48"/>
      <c r="I96" s="46"/>
      <c r="J96" s="419"/>
      <c r="K96" s="46"/>
      <c r="L96" s="48"/>
      <c r="M96" s="11"/>
      <c r="N96" s="418"/>
      <c r="O96" s="417"/>
      <c r="P96" s="420"/>
      <c r="Q96" s="48"/>
    </row>
    <row r="97" spans="1:19" s="45" customFormat="1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594"/>
      <c r="O97" s="596"/>
      <c r="P97" s="286"/>
      <c r="Q97" s="287"/>
      <c r="R97"/>
      <c r="S97"/>
    </row>
    <row r="98" spans="1:19" s="45" customFormat="1">
      <c r="A98" s="2" t="s">
        <v>61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595"/>
      <c r="O98" s="593"/>
      <c r="P98" s="44"/>
      <c r="Q98" s="48"/>
    </row>
    <row r="99" spans="1:19" s="45" customFormat="1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595"/>
      <c r="O99" s="593"/>
      <c r="P99" s="44"/>
      <c r="Q99" s="48"/>
    </row>
    <row r="100" spans="1:19" s="45" customFormat="1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597"/>
      <c r="O100" s="593"/>
      <c r="P100" s="44"/>
      <c r="Q100" s="48"/>
    </row>
    <row r="101" spans="1:19" s="45" customFormat="1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597"/>
      <c r="O101" s="593"/>
      <c r="P101" s="44"/>
      <c r="Q101" s="48"/>
    </row>
    <row r="102" spans="1:19" s="45" customFormat="1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597"/>
      <c r="O102" s="593"/>
      <c r="P102" s="44"/>
      <c r="Q102" s="48"/>
    </row>
    <row r="103" spans="1:19" s="45" customFormat="1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593"/>
      <c r="O103" s="593"/>
      <c r="P103" s="44"/>
      <c r="Q103" s="48"/>
    </row>
    <row r="104" spans="1:19" s="45" customFormat="1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595"/>
      <c r="O104" s="593"/>
      <c r="P104" s="44"/>
      <c r="Q104" s="48"/>
    </row>
    <row r="105" spans="1:19" s="45" customFormat="1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595"/>
      <c r="O105" s="593"/>
      <c r="P105" s="44"/>
      <c r="Q105" s="48"/>
    </row>
    <row r="106" spans="1:19" s="45" customFormat="1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593"/>
      <c r="P106" s="44"/>
      <c r="Q106" s="48"/>
    </row>
    <row r="107" spans="1:19" s="45" customFormat="1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593"/>
      <c r="P107" s="44"/>
      <c r="Q107" s="50"/>
    </row>
    <row r="108" spans="1:19" s="45" customFormat="1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593"/>
      <c r="P108" s="44"/>
      <c r="Q108" s="48"/>
    </row>
  </sheetData>
  <mergeCells count="16">
    <mergeCell ref="O106:O108"/>
    <mergeCell ref="N97:N99"/>
    <mergeCell ref="O97:O99"/>
    <mergeCell ref="N100:N102"/>
    <mergeCell ref="O100:O102"/>
    <mergeCell ref="N103:N105"/>
    <mergeCell ref="O103:O105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3"/>
  <sheetViews>
    <sheetView zoomScale="85" zoomScaleNormal="85" workbookViewId="0">
      <pane xSplit="2" ySplit="4" topLeftCell="C73" activePane="bottomRight" state="frozen"/>
      <selection activeCell="K80" sqref="K80"/>
      <selection pane="topRight" activeCell="K80" sqref="K80"/>
      <selection pane="bottomLeft" activeCell="K80" sqref="K80"/>
      <selection pane="bottomRight" activeCell="Q92" sqref="Q92"/>
    </sheetView>
  </sheetViews>
  <sheetFormatPr defaultRowHeight="13"/>
  <cols>
    <col min="1" max="1" width="5.08984375" customWidth="1"/>
    <col min="2" max="2" width="2.6328125" customWidth="1"/>
    <col min="3" max="9" width="7.453125" style="369" customWidth="1"/>
    <col min="10" max="15" width="6.7265625" customWidth="1"/>
    <col min="16" max="17" width="7.08984375" customWidth="1"/>
  </cols>
  <sheetData>
    <row r="1" spans="1:19" s="1" customFormat="1">
      <c r="A1" s="445" t="s">
        <v>0</v>
      </c>
      <c r="B1" s="443" t="s">
        <v>1</v>
      </c>
      <c r="C1" s="598" t="s">
        <v>94</v>
      </c>
      <c r="D1" s="599"/>
      <c r="E1" s="598" t="s">
        <v>91</v>
      </c>
      <c r="F1" s="599"/>
      <c r="G1" s="325" t="s">
        <v>72</v>
      </c>
      <c r="H1" s="598" t="s">
        <v>74</v>
      </c>
      <c r="I1" s="599"/>
      <c r="J1" s="584" t="s">
        <v>93</v>
      </c>
      <c r="K1" s="582"/>
      <c r="L1" s="582"/>
      <c r="M1" s="582"/>
      <c r="N1" s="582"/>
      <c r="O1" s="583"/>
      <c r="P1" s="584" t="s">
        <v>102</v>
      </c>
      <c r="Q1" s="583"/>
    </row>
    <row r="2" spans="1:19" s="1" customFormat="1">
      <c r="A2" s="72"/>
      <c r="B2" s="73"/>
      <c r="C2" s="474" t="s">
        <v>95</v>
      </c>
      <c r="D2" s="484" t="s">
        <v>96</v>
      </c>
      <c r="E2" s="600" t="s">
        <v>92</v>
      </c>
      <c r="F2" s="601"/>
      <c r="G2" s="327" t="s">
        <v>73</v>
      </c>
      <c r="H2" s="600" t="s">
        <v>75</v>
      </c>
      <c r="I2" s="601"/>
      <c r="J2" s="602"/>
      <c r="K2" s="587"/>
      <c r="L2" s="587"/>
      <c r="M2" s="587"/>
      <c r="N2" s="587"/>
      <c r="O2" s="588"/>
      <c r="P2" s="585"/>
      <c r="Q2" s="586"/>
    </row>
    <row r="3" spans="1:19" s="1" customFormat="1" ht="14.25" customHeight="1">
      <c r="A3" s="72"/>
      <c r="B3" s="73"/>
      <c r="C3" s="474" t="s">
        <v>98</v>
      </c>
      <c r="D3" s="475" t="s">
        <v>71</v>
      </c>
      <c r="E3" s="474" t="s">
        <v>98</v>
      </c>
      <c r="F3" s="475" t="s">
        <v>71</v>
      </c>
      <c r="G3" s="327" t="s">
        <v>99</v>
      </c>
      <c r="H3" s="459"/>
      <c r="I3" s="460"/>
      <c r="J3" s="478" t="s">
        <v>76</v>
      </c>
      <c r="K3" s="480" t="s">
        <v>79</v>
      </c>
      <c r="L3" s="480" t="s">
        <v>81</v>
      </c>
      <c r="M3" s="480" t="s">
        <v>83</v>
      </c>
      <c r="N3" s="480" t="s">
        <v>85</v>
      </c>
      <c r="O3" s="444" t="s">
        <v>86</v>
      </c>
      <c r="P3" s="446" t="s">
        <v>89</v>
      </c>
      <c r="Q3" s="73"/>
    </row>
    <row r="4" spans="1:19" s="1" customFormat="1" ht="13.5" thickBot="1">
      <c r="A4" s="77" t="s">
        <v>26</v>
      </c>
      <c r="B4" s="78"/>
      <c r="C4" s="330" t="s">
        <v>27</v>
      </c>
      <c r="D4" s="477" t="s">
        <v>27</v>
      </c>
      <c r="E4" s="330" t="s">
        <v>28</v>
      </c>
      <c r="F4" s="485" t="s">
        <v>27</v>
      </c>
      <c r="G4" s="329" t="s">
        <v>27</v>
      </c>
      <c r="H4" s="330" t="s">
        <v>100</v>
      </c>
      <c r="I4" s="477" t="s">
        <v>27</v>
      </c>
      <c r="J4" s="479"/>
      <c r="K4" s="481" t="s">
        <v>80</v>
      </c>
      <c r="L4" s="481" t="s">
        <v>82</v>
      </c>
      <c r="M4" s="481" t="s">
        <v>84</v>
      </c>
      <c r="N4" s="481" t="s">
        <v>84</v>
      </c>
      <c r="O4" s="447" t="s">
        <v>84</v>
      </c>
      <c r="P4" s="476" t="s">
        <v>90</v>
      </c>
      <c r="Q4" s="82" t="s">
        <v>27</v>
      </c>
    </row>
    <row r="5" spans="1:19" s="1" customFormat="1">
      <c r="A5" s="84"/>
      <c r="B5" s="85"/>
      <c r="C5" s="486" t="s">
        <v>41</v>
      </c>
      <c r="D5" s="497"/>
      <c r="E5" s="560" t="s">
        <v>41</v>
      </c>
      <c r="F5" s="332"/>
      <c r="G5" s="331" t="s">
        <v>41</v>
      </c>
      <c r="H5" s="560" t="s">
        <v>88</v>
      </c>
      <c r="I5" s="564" t="s">
        <v>41</v>
      </c>
      <c r="J5" s="91" t="s">
        <v>103</v>
      </c>
      <c r="K5" s="448" t="s">
        <v>103</v>
      </c>
      <c r="L5" s="91" t="s">
        <v>103</v>
      </c>
      <c r="M5" s="88" t="s">
        <v>103</v>
      </c>
      <c r="N5" s="88" t="s">
        <v>103</v>
      </c>
      <c r="O5" s="88" t="s">
        <v>103</v>
      </c>
      <c r="P5" s="89" t="s">
        <v>103</v>
      </c>
      <c r="Q5" s="90" t="s">
        <v>87</v>
      </c>
    </row>
    <row r="6" spans="1:19" hidden="1">
      <c r="A6" s="93">
        <v>2014</v>
      </c>
      <c r="B6" s="94"/>
      <c r="C6" s="346" t="s">
        <v>33</v>
      </c>
      <c r="D6" s="498"/>
      <c r="E6" s="370" t="s">
        <v>33</v>
      </c>
      <c r="F6" s="530" t="s">
        <v>33</v>
      </c>
      <c r="G6" s="345" t="s">
        <v>33</v>
      </c>
      <c r="H6" s="570">
        <f>SUM(H13:H24)</f>
        <v>337594</v>
      </c>
      <c r="I6" s="530" t="s">
        <v>33</v>
      </c>
      <c r="J6" s="461">
        <f>AVERAGE(J13:J24)</f>
        <v>48.083333333333336</v>
      </c>
      <c r="K6" s="449">
        <f t="shared" ref="K6:O6" si="0">AVERAGE(K13:K24)</f>
        <v>42.475000000000001</v>
      </c>
      <c r="L6" s="449">
        <f t="shared" si="0"/>
        <v>51.108333333333341</v>
      </c>
      <c r="M6" s="449">
        <f t="shared" si="0"/>
        <v>55.79999999999999</v>
      </c>
      <c r="N6" s="449">
        <f t="shared" si="0"/>
        <v>34.966666666666661</v>
      </c>
      <c r="O6" s="104">
        <f t="shared" si="0"/>
        <v>56.283333333333324</v>
      </c>
      <c r="P6" s="469">
        <f t="shared" ref="P6" si="1">AVERAGE(P13:P24)</f>
        <v>1985906.000717317</v>
      </c>
      <c r="Q6" s="372" t="s">
        <v>33</v>
      </c>
    </row>
    <row r="7" spans="1:19" hidden="1">
      <c r="A7" s="93">
        <v>2015</v>
      </c>
      <c r="B7" s="94"/>
      <c r="C7" s="487">
        <v>3.0681303883202986</v>
      </c>
      <c r="D7" s="498"/>
      <c r="E7" s="561">
        <v>1.7909571833777136</v>
      </c>
      <c r="F7" s="530" t="s">
        <v>33</v>
      </c>
      <c r="G7" s="345" t="s">
        <v>33</v>
      </c>
      <c r="H7" s="570">
        <f>SUM(H25:H36)</f>
        <v>282232</v>
      </c>
      <c r="I7" s="565">
        <f t="shared" ref="I7:I10" si="2">(H7/H6-1)*100</f>
        <v>-16.398988133675363</v>
      </c>
      <c r="J7" s="461">
        <f>AVERAGE(J25:J36)</f>
        <v>37.641666666666666</v>
      </c>
      <c r="K7" s="449">
        <f t="shared" ref="K7:O7" si="3">AVERAGE(K25:K36)</f>
        <v>34.495000000000005</v>
      </c>
      <c r="L7" s="449">
        <f t="shared" si="3"/>
        <v>36.695</v>
      </c>
      <c r="M7" s="449">
        <f t="shared" si="3"/>
        <v>42.675000000000004</v>
      </c>
      <c r="N7" s="449">
        <f t="shared" si="3"/>
        <v>26.232500000000002</v>
      </c>
      <c r="O7" s="104">
        <f t="shared" si="3"/>
        <v>48.145833333333336</v>
      </c>
      <c r="P7" s="470">
        <f t="shared" ref="P7" si="4">AVERAGE(P25:P36)</f>
        <v>1996140.3533847558</v>
      </c>
      <c r="Q7" s="99">
        <v>-16.398988133675363</v>
      </c>
    </row>
    <row r="8" spans="1:19">
      <c r="A8" s="102">
        <v>2016</v>
      </c>
      <c r="B8" s="103"/>
      <c r="C8" s="482">
        <v>3.8035804632193333</v>
      </c>
      <c r="D8" s="499" t="s">
        <v>33</v>
      </c>
      <c r="E8" s="562">
        <v>1.6328762350652539</v>
      </c>
      <c r="F8" s="558" t="s">
        <v>33</v>
      </c>
      <c r="G8" s="337">
        <v>2.7072016821447331</v>
      </c>
      <c r="H8" s="570">
        <f>SUM(H37:H48)</f>
        <v>305540</v>
      </c>
      <c r="I8" s="566">
        <f t="shared" si="2"/>
        <v>8.2584540378128679</v>
      </c>
      <c r="J8" s="461">
        <f t="shared" ref="J8:O8" si="5">AVERAGE(J37:J48)</f>
        <v>35.2005387026243</v>
      </c>
      <c r="K8" s="449">
        <f t="shared" si="5"/>
        <v>33.587916666666665</v>
      </c>
      <c r="L8" s="449">
        <f t="shared" si="5"/>
        <v>32.394583333333337</v>
      </c>
      <c r="M8" s="449">
        <f t="shared" si="5"/>
        <v>37.961250000000007</v>
      </c>
      <c r="N8" s="104">
        <f t="shared" si="5"/>
        <v>26.360416666666666</v>
      </c>
      <c r="O8" s="106">
        <f t="shared" si="5"/>
        <v>45.733750000000008</v>
      </c>
      <c r="P8" s="471">
        <f t="shared" ref="P8" si="6">AVERAGE(P37:P48)</f>
        <v>2039739.8033635218</v>
      </c>
      <c r="Q8" s="110">
        <v>8.2584540378128679</v>
      </c>
    </row>
    <row r="9" spans="1:19">
      <c r="A9" s="305">
        <v>2017</v>
      </c>
      <c r="B9" s="306"/>
      <c r="C9" s="482">
        <v>4.303814195861861</v>
      </c>
      <c r="D9" s="500" t="s">
        <v>33</v>
      </c>
      <c r="E9" s="562">
        <v>2.0974799091772525</v>
      </c>
      <c r="F9" s="558" t="s">
        <v>33</v>
      </c>
      <c r="G9" s="337">
        <v>2.5164207114219961</v>
      </c>
      <c r="H9" s="570">
        <f>SUM(H49:H60)</f>
        <v>360900</v>
      </c>
      <c r="I9" s="566">
        <f t="shared" si="2"/>
        <v>18.118740590430061</v>
      </c>
      <c r="J9" s="461">
        <f t="shared" ref="J9:O9" si="7">AVERAGE(J49:J60)</f>
        <v>42.50106142604114</v>
      </c>
      <c r="K9" s="105">
        <f t="shared" si="7"/>
        <v>38.393206999335511</v>
      </c>
      <c r="L9" s="104">
        <f t="shared" si="7"/>
        <v>38.300397071583895</v>
      </c>
      <c r="M9" s="106">
        <f t="shared" si="7"/>
        <v>49.372073448399668</v>
      </c>
      <c r="N9" s="106">
        <f t="shared" si="7"/>
        <v>32.849979312316172</v>
      </c>
      <c r="O9" s="106">
        <f t="shared" si="7"/>
        <v>53.590901856249225</v>
      </c>
      <c r="P9" s="472">
        <f t="shared" ref="P9" si="8">AVERAGE(P49:P60)</f>
        <v>2094241.1038003182</v>
      </c>
      <c r="Q9" s="110">
        <v>18.118740590430061</v>
      </c>
    </row>
    <row r="10" spans="1:19">
      <c r="A10" s="102">
        <v>2018</v>
      </c>
      <c r="B10" s="103"/>
      <c r="C10" s="482">
        <v>5.3528969412561196</v>
      </c>
      <c r="D10" s="500" t="s">
        <v>33</v>
      </c>
      <c r="E10" s="562">
        <v>3.0564704059768815</v>
      </c>
      <c r="F10" s="558" t="s">
        <v>33</v>
      </c>
      <c r="G10" s="337">
        <v>-0.14145448493924073</v>
      </c>
      <c r="H10" s="570">
        <f>SUM(H61:H72)</f>
        <v>417038</v>
      </c>
      <c r="I10" s="566">
        <f t="shared" si="2"/>
        <v>15.555001385425316</v>
      </c>
      <c r="J10" s="104">
        <f t="shared" ref="J10:O10" si="9">AVERAGE(J61:J72)</f>
        <v>48.918165070504045</v>
      </c>
      <c r="K10" s="449">
        <f t="shared" si="9"/>
        <v>44.447347641147253</v>
      </c>
      <c r="L10" s="104">
        <f t="shared" si="9"/>
        <v>48.178721568286562</v>
      </c>
      <c r="M10" s="106">
        <f t="shared" si="9"/>
        <v>58.714811542609624</v>
      </c>
      <c r="N10" s="106">
        <f t="shared" si="9"/>
        <v>35.655223280774884</v>
      </c>
      <c r="O10" s="106">
        <f t="shared" si="9"/>
        <v>57.594721319701954</v>
      </c>
      <c r="P10" s="472">
        <f t="shared" ref="P10" si="10">AVERAGE(P61:P72)</f>
        <v>2039597.2039112302</v>
      </c>
      <c r="Q10" s="110">
        <v>15.555001385425316</v>
      </c>
    </row>
    <row r="11" spans="1:19" ht="13.5" thickBot="1">
      <c r="A11" s="305">
        <v>2019</v>
      </c>
      <c r="B11" s="306"/>
      <c r="C11" s="483">
        <v>0.66775629675754544</v>
      </c>
      <c r="D11" s="501" t="s">
        <v>33</v>
      </c>
      <c r="E11" s="563">
        <v>-0.72184577805344929</v>
      </c>
      <c r="F11" s="559" t="s">
        <v>33</v>
      </c>
      <c r="G11" s="339">
        <v>-5.3245562869760903</v>
      </c>
      <c r="H11" s="571">
        <f>SUM(H73:H84)</f>
        <v>372878</v>
      </c>
      <c r="I11" s="567">
        <f>(H11/H10-1)*100</f>
        <v>-10.588963116070961</v>
      </c>
      <c r="J11" s="413">
        <f t="shared" ref="J11:P11" si="11">AVERAGE(J73:J84)</f>
        <v>39.1539702015885</v>
      </c>
      <c r="K11" s="450">
        <f t="shared" si="11"/>
        <v>38.312346348101634</v>
      </c>
      <c r="L11" s="413">
        <f t="shared" si="11"/>
        <v>40.070474057792147</v>
      </c>
      <c r="M11" s="309">
        <f t="shared" si="11"/>
        <v>45.658809357688824</v>
      </c>
      <c r="N11" s="309">
        <f t="shared" si="11"/>
        <v>23.60550231257147</v>
      </c>
      <c r="O11" s="309">
        <f t="shared" si="11"/>
        <v>48.131398618096824</v>
      </c>
      <c r="P11" s="473">
        <f t="shared" si="11"/>
        <v>1931429.3440008676</v>
      </c>
      <c r="Q11" s="376">
        <v>-10.588963116070961</v>
      </c>
    </row>
    <row r="12" spans="1:19" s="1" customFormat="1" ht="13.5" thickBot="1">
      <c r="A12" s="111"/>
      <c r="B12" s="112"/>
      <c r="C12" s="488" t="s">
        <v>36</v>
      </c>
      <c r="D12" s="502" t="s">
        <v>97</v>
      </c>
      <c r="E12" s="58" t="s">
        <v>38</v>
      </c>
      <c r="F12" s="60" t="s">
        <v>37</v>
      </c>
      <c r="G12" s="59" t="s">
        <v>38</v>
      </c>
      <c r="H12" s="58" t="s">
        <v>78</v>
      </c>
      <c r="I12" s="568" t="s">
        <v>38</v>
      </c>
      <c r="J12" s="63" t="s">
        <v>78</v>
      </c>
      <c r="K12" s="451" t="s">
        <v>78</v>
      </c>
      <c r="L12" s="63" t="s">
        <v>78</v>
      </c>
      <c r="M12" s="61" t="s">
        <v>78</v>
      </c>
      <c r="N12" s="60" t="s">
        <v>78</v>
      </c>
      <c r="O12" s="61" t="s">
        <v>78</v>
      </c>
      <c r="P12" s="58" t="s">
        <v>77</v>
      </c>
      <c r="Q12" s="62" t="s">
        <v>38</v>
      </c>
      <c r="S12"/>
    </row>
    <row r="13" spans="1:19" hidden="1">
      <c r="A13" s="111">
        <v>2014</v>
      </c>
      <c r="B13" s="113">
        <v>1</v>
      </c>
      <c r="C13" s="489"/>
      <c r="D13" s="503"/>
      <c r="E13" s="526" t="s">
        <v>33</v>
      </c>
      <c r="F13" s="520" t="s">
        <v>34</v>
      </c>
      <c r="G13" s="342">
        <v>5.8</v>
      </c>
      <c r="H13" s="547">
        <v>34224</v>
      </c>
      <c r="I13" s="534">
        <v>1.9542421353670125</v>
      </c>
      <c r="J13" s="114">
        <v>54.6</v>
      </c>
      <c r="K13" s="452">
        <v>49</v>
      </c>
      <c r="L13" s="114">
        <v>59.3</v>
      </c>
      <c r="M13" s="115">
        <v>59.7</v>
      </c>
      <c r="N13" s="115">
        <v>39.299999999999997</v>
      </c>
      <c r="O13" s="115">
        <v>66</v>
      </c>
      <c r="P13" s="462">
        <v>2863978.1530193323</v>
      </c>
      <c r="Q13" s="117" t="s">
        <v>33</v>
      </c>
    </row>
    <row r="14" spans="1:19" hidden="1">
      <c r="A14" s="124"/>
      <c r="B14" s="125">
        <v>2</v>
      </c>
      <c r="C14" s="490"/>
      <c r="D14" s="504">
        <v>0.21082537968510895</v>
      </c>
      <c r="E14" s="370" t="s">
        <v>33</v>
      </c>
      <c r="F14" s="516">
        <v>-9.0905166095045509E-2</v>
      </c>
      <c r="G14" s="345">
        <v>3</v>
      </c>
      <c r="H14" s="543">
        <v>25716</v>
      </c>
      <c r="I14" s="530">
        <v>-8.6140724946695109</v>
      </c>
      <c r="J14" s="126">
        <v>54.3</v>
      </c>
      <c r="K14" s="453">
        <v>48.6</v>
      </c>
      <c r="L14" s="126">
        <v>60.1</v>
      </c>
      <c r="M14" s="127">
        <v>61.8</v>
      </c>
      <c r="N14" s="127">
        <v>37.799999999999997</v>
      </c>
      <c r="O14" s="127">
        <v>63.6</v>
      </c>
      <c r="P14" s="463">
        <v>2793243.0824648063</v>
      </c>
      <c r="Q14" s="129" t="s">
        <v>33</v>
      </c>
    </row>
    <row r="15" spans="1:19" hidden="1">
      <c r="A15" s="124"/>
      <c r="B15" s="125">
        <v>3</v>
      </c>
      <c r="C15" s="490"/>
      <c r="D15" s="504">
        <v>-1.9918132718621528E-3</v>
      </c>
      <c r="E15" s="370" t="s">
        <v>33</v>
      </c>
      <c r="F15" s="516">
        <v>-0.1084268407472333</v>
      </c>
      <c r="G15" s="345">
        <v>2.6694045174537884</v>
      </c>
      <c r="H15" s="543">
        <v>27801</v>
      </c>
      <c r="I15" s="530">
        <v>-2.7154704832557663</v>
      </c>
      <c r="J15" s="126">
        <v>53.4</v>
      </c>
      <c r="K15" s="453">
        <v>46.9</v>
      </c>
      <c r="L15" s="126">
        <v>60.4</v>
      </c>
      <c r="M15" s="127">
        <v>62</v>
      </c>
      <c r="N15" s="127">
        <v>37.1</v>
      </c>
      <c r="O15" s="127">
        <v>60.8</v>
      </c>
      <c r="P15" s="463">
        <v>1987393.9869210511</v>
      </c>
      <c r="Q15" s="129" t="s">
        <v>33</v>
      </c>
    </row>
    <row r="16" spans="1:19" hidden="1">
      <c r="A16" s="124"/>
      <c r="B16" s="125">
        <v>4</v>
      </c>
      <c r="C16" s="490"/>
      <c r="D16" s="504">
        <v>-1.2096846662711158</v>
      </c>
      <c r="E16" s="370" t="s">
        <v>33</v>
      </c>
      <c r="F16" s="516">
        <v>1.5052626384018497</v>
      </c>
      <c r="G16" s="345">
        <v>4</v>
      </c>
      <c r="H16" s="543">
        <v>26698</v>
      </c>
      <c r="I16" s="530">
        <v>-17.10240327889213</v>
      </c>
      <c r="J16" s="126">
        <v>52.6</v>
      </c>
      <c r="K16" s="453">
        <v>47</v>
      </c>
      <c r="L16" s="126">
        <v>56.8</v>
      </c>
      <c r="M16" s="127">
        <v>59.7</v>
      </c>
      <c r="N16" s="127">
        <v>36.799999999999997</v>
      </c>
      <c r="O16" s="127">
        <v>62.7</v>
      </c>
      <c r="P16" s="463">
        <v>1629472.1494862766</v>
      </c>
      <c r="Q16" s="129" t="s">
        <v>33</v>
      </c>
    </row>
    <row r="17" spans="1:17" hidden="1">
      <c r="A17" s="124"/>
      <c r="B17" s="125">
        <v>5</v>
      </c>
      <c r="C17" s="490"/>
      <c r="D17" s="504">
        <v>1.4476378980089244</v>
      </c>
      <c r="E17" s="370" t="s">
        <v>33</v>
      </c>
      <c r="F17" s="516">
        <v>-0.20214266624560828</v>
      </c>
      <c r="G17" s="345">
        <v>4.0999999999999996</v>
      </c>
      <c r="H17" s="543">
        <v>25289</v>
      </c>
      <c r="I17" s="530">
        <v>-19.943651271012065</v>
      </c>
      <c r="J17" s="126">
        <v>50.3</v>
      </c>
      <c r="K17" s="453">
        <v>42.3</v>
      </c>
      <c r="L17" s="126">
        <v>53.3</v>
      </c>
      <c r="M17" s="127">
        <v>58.5</v>
      </c>
      <c r="N17" s="127">
        <v>38.700000000000003</v>
      </c>
      <c r="O17" s="127">
        <v>59</v>
      </c>
      <c r="P17" s="463">
        <v>1577306.0918267197</v>
      </c>
      <c r="Q17" s="129" t="s">
        <v>33</v>
      </c>
    </row>
    <row r="18" spans="1:17" hidden="1">
      <c r="A18" s="124"/>
      <c r="B18" s="125">
        <v>6</v>
      </c>
      <c r="C18" s="490"/>
      <c r="D18" s="504">
        <v>-0.89142851928234457</v>
      </c>
      <c r="E18" s="370" t="s">
        <v>33</v>
      </c>
      <c r="F18" s="521">
        <v>-0.37637933011811509</v>
      </c>
      <c r="G18" s="350">
        <v>3.3</v>
      </c>
      <c r="H18" s="548">
        <v>25797</v>
      </c>
      <c r="I18" s="535">
        <v>-9.3474364831148797</v>
      </c>
      <c r="J18" s="126">
        <v>49.2</v>
      </c>
      <c r="K18" s="453">
        <v>42.4</v>
      </c>
      <c r="L18" s="126">
        <v>51.2</v>
      </c>
      <c r="M18" s="127">
        <v>57.6</v>
      </c>
      <c r="N18" s="127">
        <v>36.299999999999997</v>
      </c>
      <c r="O18" s="127">
        <v>58.8</v>
      </c>
      <c r="P18" s="463">
        <v>1331511.1272955216</v>
      </c>
      <c r="Q18" s="129" t="s">
        <v>33</v>
      </c>
    </row>
    <row r="19" spans="1:17" hidden="1">
      <c r="A19" s="124"/>
      <c r="B19" s="125">
        <v>7</v>
      </c>
      <c r="C19" s="490"/>
      <c r="D19" s="504">
        <v>1.590439940663968</v>
      </c>
      <c r="E19" s="370" t="s">
        <v>33</v>
      </c>
      <c r="F19" s="521">
        <v>0.25566136769070713</v>
      </c>
      <c r="G19" s="350">
        <v>-3.1</v>
      </c>
      <c r="H19" s="548">
        <v>27561</v>
      </c>
      <c r="I19" s="535">
        <v>-13.155407108646333</v>
      </c>
      <c r="J19" s="126">
        <v>47.5</v>
      </c>
      <c r="K19" s="453">
        <v>42.1</v>
      </c>
      <c r="L19" s="126">
        <v>49.3</v>
      </c>
      <c r="M19" s="127">
        <v>55.3</v>
      </c>
      <c r="N19" s="127">
        <v>35.200000000000003</v>
      </c>
      <c r="O19" s="127">
        <v>55.8</v>
      </c>
      <c r="P19" s="463">
        <v>1957568.1431415936</v>
      </c>
      <c r="Q19" s="129" t="s">
        <v>33</v>
      </c>
    </row>
    <row r="20" spans="1:17" hidden="1">
      <c r="A20" s="124"/>
      <c r="B20" s="125">
        <v>8</v>
      </c>
      <c r="C20" s="490"/>
      <c r="D20" s="504">
        <v>0.9883436820360636</v>
      </c>
      <c r="E20" s="527" t="s">
        <v>33</v>
      </c>
      <c r="F20" s="521">
        <v>2.108104555799506</v>
      </c>
      <c r="G20" s="350">
        <v>0</v>
      </c>
      <c r="H20" s="548">
        <v>30846</v>
      </c>
      <c r="I20" s="535">
        <v>10.22727272727273</v>
      </c>
      <c r="J20" s="126">
        <v>43.1</v>
      </c>
      <c r="K20" s="453">
        <v>35.700000000000003</v>
      </c>
      <c r="L20" s="126">
        <v>46.1</v>
      </c>
      <c r="M20" s="127">
        <v>50.2</v>
      </c>
      <c r="N20" s="127">
        <v>33.799999999999997</v>
      </c>
      <c r="O20" s="127">
        <v>49.9</v>
      </c>
      <c r="P20" s="463">
        <v>1770447.9729281014</v>
      </c>
      <c r="Q20" s="129" t="s">
        <v>33</v>
      </c>
    </row>
    <row r="21" spans="1:17" hidden="1">
      <c r="A21" s="124"/>
      <c r="B21" s="125">
        <v>9</v>
      </c>
      <c r="C21" s="490"/>
      <c r="D21" s="504">
        <v>-2.8246894229239206</v>
      </c>
      <c r="E21" s="527" t="s">
        <v>33</v>
      </c>
      <c r="F21" s="521">
        <v>-1.5581545348529402</v>
      </c>
      <c r="G21" s="350">
        <v>-6.6</v>
      </c>
      <c r="H21" s="548">
        <v>29753</v>
      </c>
      <c r="I21" s="535">
        <v>-7.6567349472377426</v>
      </c>
      <c r="J21" s="126">
        <v>42.5</v>
      </c>
      <c r="K21" s="453">
        <v>40.799999999999997</v>
      </c>
      <c r="L21" s="126">
        <v>45.3</v>
      </c>
      <c r="M21" s="127">
        <v>50.5</v>
      </c>
      <c r="N21" s="127">
        <v>29.8</v>
      </c>
      <c r="O21" s="127">
        <v>46.5</v>
      </c>
      <c r="P21" s="463">
        <v>1682764.440726666</v>
      </c>
      <c r="Q21" s="129" t="s">
        <v>33</v>
      </c>
    </row>
    <row r="22" spans="1:17" hidden="1">
      <c r="A22" s="124"/>
      <c r="B22" s="125">
        <v>10</v>
      </c>
      <c r="C22" s="490"/>
      <c r="D22" s="504">
        <v>3.8292687847518714</v>
      </c>
      <c r="E22" s="527" t="s">
        <v>33</v>
      </c>
      <c r="F22" s="521">
        <v>1.8565398074974038</v>
      </c>
      <c r="G22" s="350">
        <v>0.3</v>
      </c>
      <c r="H22" s="548">
        <v>25459</v>
      </c>
      <c r="I22" s="535">
        <v>-18.868706182281702</v>
      </c>
      <c r="J22" s="126">
        <v>43.1</v>
      </c>
      <c r="K22" s="453">
        <v>39.6</v>
      </c>
      <c r="L22" s="126">
        <v>43.4</v>
      </c>
      <c r="M22" s="127">
        <v>51.7</v>
      </c>
      <c r="N22" s="127">
        <v>31.2</v>
      </c>
      <c r="O22" s="127">
        <v>49.8</v>
      </c>
      <c r="P22" s="463">
        <v>2030733.717926837</v>
      </c>
      <c r="Q22" s="129" t="s">
        <v>33</v>
      </c>
    </row>
    <row r="23" spans="1:17" hidden="1">
      <c r="A23" s="124"/>
      <c r="B23" s="125">
        <v>11</v>
      </c>
      <c r="C23" s="490"/>
      <c r="D23" s="504">
        <v>-2.5085045631679903</v>
      </c>
      <c r="E23" s="527" t="s">
        <v>33</v>
      </c>
      <c r="F23" s="521">
        <v>-1.0812781254684767</v>
      </c>
      <c r="G23" s="350">
        <v>2.9</v>
      </c>
      <c r="H23" s="548">
        <v>24286</v>
      </c>
      <c r="I23" s="535">
        <v>-29.314861167704752</v>
      </c>
      <c r="J23" s="126">
        <v>41.1</v>
      </c>
      <c r="K23" s="453">
        <v>35.6</v>
      </c>
      <c r="L23" s="126">
        <v>42.6</v>
      </c>
      <c r="M23" s="127">
        <v>49.3</v>
      </c>
      <c r="N23" s="127">
        <v>31.7</v>
      </c>
      <c r="O23" s="127">
        <v>46.2</v>
      </c>
      <c r="P23" s="463">
        <v>2123697.7575103953</v>
      </c>
      <c r="Q23" s="129" t="s">
        <v>33</v>
      </c>
    </row>
    <row r="24" spans="1:17" ht="13.5" hidden="1" thickBot="1">
      <c r="A24" s="124"/>
      <c r="B24" s="125">
        <v>12</v>
      </c>
      <c r="C24" s="491"/>
      <c r="D24" s="505">
        <v>1.5122866298570736</v>
      </c>
      <c r="E24" s="527" t="s">
        <v>33</v>
      </c>
      <c r="F24" s="521">
        <v>-1.6879495408510414</v>
      </c>
      <c r="G24" s="352">
        <v>-0.9</v>
      </c>
      <c r="H24" s="549">
        <v>34164</v>
      </c>
      <c r="I24" s="536">
        <v>-10.153846153846157</v>
      </c>
      <c r="J24" s="126">
        <v>45.3</v>
      </c>
      <c r="K24" s="453">
        <v>39.700000000000003</v>
      </c>
      <c r="L24" s="126">
        <v>45.5</v>
      </c>
      <c r="M24" s="127">
        <v>53.3</v>
      </c>
      <c r="N24" s="127">
        <v>31.9</v>
      </c>
      <c r="O24" s="127">
        <v>56.3</v>
      </c>
      <c r="P24" s="463">
        <v>2082755.3853605015</v>
      </c>
      <c r="Q24" s="129" t="s">
        <v>33</v>
      </c>
    </row>
    <row r="25" spans="1:17" hidden="1">
      <c r="A25" s="111">
        <v>2015</v>
      </c>
      <c r="B25" s="113">
        <v>1</v>
      </c>
      <c r="C25" s="489">
        <v>3.2499868042651627</v>
      </c>
      <c r="D25" s="503">
        <v>0.58045618246991282</v>
      </c>
      <c r="E25" s="526">
        <v>4.9619529653735901</v>
      </c>
      <c r="F25" s="520">
        <v>2.679259742804585</v>
      </c>
      <c r="G25" s="342">
        <v>4.3</v>
      </c>
      <c r="H25" s="547">
        <v>23891</v>
      </c>
      <c r="I25" s="534">
        <v>-30.192262739597943</v>
      </c>
      <c r="J25" s="114">
        <v>41.9</v>
      </c>
      <c r="K25" s="452">
        <v>39</v>
      </c>
      <c r="L25" s="114">
        <v>46.1</v>
      </c>
      <c r="M25" s="115">
        <v>50.2</v>
      </c>
      <c r="N25" s="115">
        <v>23.8</v>
      </c>
      <c r="O25" s="115">
        <v>50.4</v>
      </c>
      <c r="P25" s="462">
        <v>2934824.4581865678</v>
      </c>
      <c r="Q25" s="117">
        <v>2.4737027093780783</v>
      </c>
    </row>
    <row r="26" spans="1:17" hidden="1">
      <c r="A26" s="124"/>
      <c r="B26" s="125">
        <v>2</v>
      </c>
      <c r="C26" s="490">
        <v>2.4523867509590644</v>
      </c>
      <c r="D26" s="504">
        <v>-0.24427253000827154</v>
      </c>
      <c r="E26" s="370">
        <v>3.1680384774792967</v>
      </c>
      <c r="F26" s="516">
        <v>-0.47386752338482996</v>
      </c>
      <c r="G26" s="345">
        <v>2.8</v>
      </c>
      <c r="H26" s="543">
        <v>18233</v>
      </c>
      <c r="I26" s="530">
        <v>-29.098615647845694</v>
      </c>
      <c r="J26" s="126">
        <v>44.7</v>
      </c>
      <c r="K26" s="453">
        <v>39.799999999999997</v>
      </c>
      <c r="L26" s="126">
        <v>46.3</v>
      </c>
      <c r="M26" s="127">
        <v>50.8</v>
      </c>
      <c r="N26" s="127">
        <v>31.2</v>
      </c>
      <c r="O26" s="127">
        <v>55.5</v>
      </c>
      <c r="P26" s="463">
        <v>2907547.4806666533</v>
      </c>
      <c r="Q26" s="129">
        <v>4.0921751106954396</v>
      </c>
    </row>
    <row r="27" spans="1:17" hidden="1">
      <c r="A27" s="124"/>
      <c r="B27" s="125">
        <v>3</v>
      </c>
      <c r="C27" s="490">
        <v>2.9910573531531952</v>
      </c>
      <c r="D27" s="504">
        <v>-0.22668000153397427</v>
      </c>
      <c r="E27" s="370">
        <v>0.65417058127556216</v>
      </c>
      <c r="F27" s="516">
        <v>-0.13078843943259422</v>
      </c>
      <c r="G27" s="345">
        <v>-3</v>
      </c>
      <c r="H27" s="543">
        <v>21469</v>
      </c>
      <c r="I27" s="530">
        <v>-22.776159130966512</v>
      </c>
      <c r="J27" s="126">
        <v>39.700000000000003</v>
      </c>
      <c r="K27" s="453">
        <v>38.299999999999997</v>
      </c>
      <c r="L27" s="126">
        <v>40.9</v>
      </c>
      <c r="M27" s="127">
        <v>45.8</v>
      </c>
      <c r="N27" s="127">
        <v>26.4</v>
      </c>
      <c r="O27" s="127">
        <v>47.3</v>
      </c>
      <c r="P27" s="463">
        <v>1996852.5158174459</v>
      </c>
      <c r="Q27" s="129">
        <v>0.47592621083896169</v>
      </c>
    </row>
    <row r="28" spans="1:17" hidden="1">
      <c r="A28" s="124"/>
      <c r="B28" s="125">
        <v>4</v>
      </c>
      <c r="C28" s="490">
        <v>3.0624160226635553</v>
      </c>
      <c r="D28" s="504">
        <v>0.52506869978479198</v>
      </c>
      <c r="E28" s="370">
        <v>1.5921302396648001</v>
      </c>
      <c r="F28" s="516">
        <v>-0.38962745807478161</v>
      </c>
      <c r="G28" s="345">
        <v>-1.5</v>
      </c>
      <c r="H28" s="543">
        <v>23084</v>
      </c>
      <c r="I28" s="530">
        <v>-13.536594501460787</v>
      </c>
      <c r="J28" s="126">
        <v>38.299999999999997</v>
      </c>
      <c r="K28" s="453">
        <v>36.9</v>
      </c>
      <c r="L28" s="126">
        <v>36.6</v>
      </c>
      <c r="M28" s="127">
        <v>43.1</v>
      </c>
      <c r="N28" s="127">
        <v>26.7</v>
      </c>
      <c r="O28" s="127">
        <v>48.4</v>
      </c>
      <c r="P28" s="463">
        <v>1689229.6816051183</v>
      </c>
      <c r="Q28" s="129">
        <v>3.6672938618608208</v>
      </c>
    </row>
    <row r="29" spans="1:17" hidden="1">
      <c r="A29" s="124"/>
      <c r="B29" s="125">
        <v>5</v>
      </c>
      <c r="C29" s="490">
        <v>0.12471299207497566</v>
      </c>
      <c r="D29" s="504">
        <v>-0.88472140918732789</v>
      </c>
      <c r="E29" s="370">
        <v>3.515204016061225</v>
      </c>
      <c r="F29" s="516">
        <v>0.9053140892814282</v>
      </c>
      <c r="G29" s="345">
        <v>4.8</v>
      </c>
      <c r="H29" s="543">
        <v>21184</v>
      </c>
      <c r="I29" s="530">
        <v>-16.232353987899874</v>
      </c>
      <c r="J29" s="126">
        <v>39</v>
      </c>
      <c r="K29" s="453">
        <v>35.200000000000003</v>
      </c>
      <c r="L29" s="126">
        <v>37.4</v>
      </c>
      <c r="M29" s="127">
        <v>42.8</v>
      </c>
      <c r="N29" s="127">
        <v>27.8</v>
      </c>
      <c r="O29" s="127">
        <v>52.1</v>
      </c>
      <c r="P29" s="463">
        <v>1592234.6964619134</v>
      </c>
      <c r="Q29" s="129">
        <v>0.94646211743876218</v>
      </c>
    </row>
    <row r="30" spans="1:17" hidden="1">
      <c r="A30" s="124"/>
      <c r="B30" s="125">
        <v>6</v>
      </c>
      <c r="C30" s="490">
        <v>5.0611183948947627</v>
      </c>
      <c r="D30" s="504">
        <v>2.2042067667608523</v>
      </c>
      <c r="E30" s="370">
        <v>0.96155499683675871</v>
      </c>
      <c r="F30" s="516">
        <v>0.16858289755437017</v>
      </c>
      <c r="G30" s="345">
        <v>-0.8</v>
      </c>
      <c r="H30" s="543">
        <v>22632</v>
      </c>
      <c r="I30" s="530">
        <v>-12.268868473078264</v>
      </c>
      <c r="J30" s="126">
        <v>37.200000000000003</v>
      </c>
      <c r="K30" s="453">
        <v>33.5</v>
      </c>
      <c r="L30" s="126">
        <v>34.6</v>
      </c>
      <c r="M30" s="127">
        <v>42.6</v>
      </c>
      <c r="N30" s="127">
        <v>24.6</v>
      </c>
      <c r="O30" s="127">
        <v>50.5</v>
      </c>
      <c r="P30" s="463">
        <v>1559250.7870230577</v>
      </c>
      <c r="Q30" s="129">
        <v>17.10384953298183</v>
      </c>
    </row>
    <row r="31" spans="1:17" hidden="1">
      <c r="A31" s="124"/>
      <c r="B31" s="125">
        <v>7</v>
      </c>
      <c r="C31" s="490">
        <v>4.3759467582334253</v>
      </c>
      <c r="D31" s="504">
        <v>-1.0692886479287678</v>
      </c>
      <c r="E31" s="370">
        <v>3.2661513189106248</v>
      </c>
      <c r="F31" s="516">
        <v>-0.39976621543446056</v>
      </c>
      <c r="G31" s="345">
        <v>0.9</v>
      </c>
      <c r="H31" s="543">
        <v>22247</v>
      </c>
      <c r="I31" s="530">
        <v>-19.280867893037268</v>
      </c>
      <c r="J31" s="126">
        <v>34.299999999999997</v>
      </c>
      <c r="K31" s="453">
        <v>31.4</v>
      </c>
      <c r="L31" s="126">
        <v>31.8</v>
      </c>
      <c r="M31" s="127">
        <v>40.6</v>
      </c>
      <c r="N31" s="127">
        <v>24.1</v>
      </c>
      <c r="O31" s="127">
        <v>43.6</v>
      </c>
      <c r="P31" s="463">
        <v>2003454.3919078931</v>
      </c>
      <c r="Q31" s="129">
        <v>2.3440434973905466</v>
      </c>
    </row>
    <row r="32" spans="1:17" hidden="1">
      <c r="A32" s="137"/>
      <c r="B32" s="138">
        <v>8</v>
      </c>
      <c r="C32" s="490">
        <v>3.526017906440444</v>
      </c>
      <c r="D32" s="506">
        <v>0.56538727866175531</v>
      </c>
      <c r="E32" s="523">
        <v>-0.86949219041767434</v>
      </c>
      <c r="F32" s="517">
        <v>0.51865983738408339</v>
      </c>
      <c r="G32" s="357">
        <v>-0.1</v>
      </c>
      <c r="H32" s="544">
        <v>24374</v>
      </c>
      <c r="I32" s="531">
        <v>-20.981650781300655</v>
      </c>
      <c r="J32" s="139">
        <v>33.9</v>
      </c>
      <c r="K32" s="454">
        <v>30.2</v>
      </c>
      <c r="L32" s="139">
        <v>31.6</v>
      </c>
      <c r="M32" s="140">
        <v>37.799999999999997</v>
      </c>
      <c r="N32" s="140">
        <v>27.1</v>
      </c>
      <c r="O32" s="140">
        <v>43</v>
      </c>
      <c r="P32" s="464">
        <v>1652214.8193177667</v>
      </c>
      <c r="Q32" s="142">
        <v>-6.678149000605293</v>
      </c>
    </row>
    <row r="33" spans="1:17" hidden="1">
      <c r="A33" s="148"/>
      <c r="B33" s="149">
        <v>9</v>
      </c>
      <c r="C33" s="490">
        <v>2.651402358857851</v>
      </c>
      <c r="D33" s="507">
        <v>-0.42352035823339795</v>
      </c>
      <c r="E33" s="524">
        <v>-0.4493664745593649</v>
      </c>
      <c r="F33" s="518">
        <v>-0.55135584778847058</v>
      </c>
      <c r="G33" s="359">
        <v>0.9</v>
      </c>
      <c r="H33" s="545">
        <v>28669</v>
      </c>
      <c r="I33" s="532">
        <v>-3.6433300843612404</v>
      </c>
      <c r="J33" s="150">
        <v>34.1</v>
      </c>
      <c r="K33" s="455">
        <v>31.6</v>
      </c>
      <c r="L33" s="150">
        <v>32.799999999999997</v>
      </c>
      <c r="M33" s="151">
        <v>37.4</v>
      </c>
      <c r="N33" s="151">
        <v>26.8</v>
      </c>
      <c r="O33" s="151">
        <v>41.8</v>
      </c>
      <c r="P33" s="465">
        <v>1594738.7982497769</v>
      </c>
      <c r="Q33" s="153">
        <v>-5.2310139403039084</v>
      </c>
    </row>
    <row r="34" spans="1:17" hidden="1">
      <c r="A34" s="124"/>
      <c r="B34" s="125">
        <v>10</v>
      </c>
      <c r="C34" s="490">
        <v>2.2147870540847094</v>
      </c>
      <c r="D34" s="504">
        <v>0.41744188176726649</v>
      </c>
      <c r="E34" s="370">
        <v>1.5708465834174561</v>
      </c>
      <c r="F34" s="516">
        <v>0.29612930885278832</v>
      </c>
      <c r="G34" s="345">
        <v>-2.6</v>
      </c>
      <c r="H34" s="543">
        <v>22887</v>
      </c>
      <c r="I34" s="530">
        <v>-10.102517773675324</v>
      </c>
      <c r="J34" s="126">
        <v>35.200000000000003</v>
      </c>
      <c r="K34" s="453">
        <v>30.44</v>
      </c>
      <c r="L34" s="126">
        <v>35.064999999999998</v>
      </c>
      <c r="M34" s="127">
        <v>39.200000000000003</v>
      </c>
      <c r="N34" s="127">
        <v>23.19</v>
      </c>
      <c r="O34" s="127">
        <v>48.15</v>
      </c>
      <c r="P34" s="463">
        <v>1983562.6347186379</v>
      </c>
      <c r="Q34" s="129">
        <v>-2.3228591120432962</v>
      </c>
    </row>
    <row r="35" spans="1:17" hidden="1">
      <c r="A35" s="124"/>
      <c r="B35" s="125">
        <v>11</v>
      </c>
      <c r="C35" s="490">
        <v>5.8946729097129662</v>
      </c>
      <c r="D35" s="504">
        <v>1.8514636242785709</v>
      </c>
      <c r="E35" s="370">
        <v>1.3033267589228534</v>
      </c>
      <c r="F35" s="516">
        <v>1.1146590972666237</v>
      </c>
      <c r="G35" s="345">
        <v>1.7</v>
      </c>
      <c r="H35" s="543">
        <v>23727</v>
      </c>
      <c r="I35" s="530">
        <v>-2.3017376266161627</v>
      </c>
      <c r="J35" s="126">
        <v>36.4</v>
      </c>
      <c r="K35" s="453">
        <v>32.299999999999997</v>
      </c>
      <c r="L35" s="126">
        <v>32.375</v>
      </c>
      <c r="M35" s="127">
        <v>40.6</v>
      </c>
      <c r="N35" s="127">
        <v>27.5</v>
      </c>
      <c r="O35" s="127">
        <v>49.1</v>
      </c>
      <c r="P35" s="463">
        <v>2050475.6704598544</v>
      </c>
      <c r="Q35" s="129">
        <v>-3.447858189405395</v>
      </c>
    </row>
    <row r="36" spans="1:17" ht="13.5" hidden="1" thickBot="1">
      <c r="A36" s="159"/>
      <c r="B36" s="160">
        <v>12</v>
      </c>
      <c r="C36" s="491">
        <v>1.687620815470936</v>
      </c>
      <c r="D36" s="508">
        <v>-1.3115316238184405</v>
      </c>
      <c r="E36" s="557">
        <v>2.2103266577058838</v>
      </c>
      <c r="F36" s="556">
        <v>-1.1612666037427832</v>
      </c>
      <c r="G36" s="362">
        <v>0.7</v>
      </c>
      <c r="H36" s="572">
        <v>29835</v>
      </c>
      <c r="I36" s="569">
        <v>-12.671232876712324</v>
      </c>
      <c r="J36" s="161">
        <v>37</v>
      </c>
      <c r="K36" s="456">
        <v>35.299999999999997</v>
      </c>
      <c r="L36" s="161">
        <v>34.799999999999997</v>
      </c>
      <c r="M36" s="162">
        <v>41.2</v>
      </c>
      <c r="N36" s="162">
        <v>25.6</v>
      </c>
      <c r="O36" s="162">
        <v>47.9</v>
      </c>
      <c r="P36" s="466">
        <v>1989298.3062023823</v>
      </c>
      <c r="Q36" s="164">
        <v>-4.4871846120298375</v>
      </c>
    </row>
    <row r="37" spans="1:17" hidden="1">
      <c r="A37" s="111">
        <v>2016</v>
      </c>
      <c r="B37" s="113">
        <v>1</v>
      </c>
      <c r="C37" s="489">
        <v>2.7914277841903754</v>
      </c>
      <c r="D37" s="503">
        <v>0.38229609814750543</v>
      </c>
      <c r="E37" s="526">
        <v>0.91370419815678139</v>
      </c>
      <c r="F37" s="520">
        <v>-0.46612349669687969</v>
      </c>
      <c r="G37" s="342">
        <v>0.9</v>
      </c>
      <c r="H37" s="547">
        <v>25484</v>
      </c>
      <c r="I37" s="534">
        <v>6.6677828470972367</v>
      </c>
      <c r="J37" s="114">
        <v>34.299999999999997</v>
      </c>
      <c r="K37" s="452">
        <v>35.799999999999997</v>
      </c>
      <c r="L37" s="114">
        <v>32.9</v>
      </c>
      <c r="M37" s="115">
        <v>35.700000000000003</v>
      </c>
      <c r="N37" s="115">
        <v>21.5</v>
      </c>
      <c r="O37" s="115">
        <v>45.8</v>
      </c>
      <c r="P37" s="462">
        <v>2867746.3860567776</v>
      </c>
      <c r="Q37" s="117">
        <v>-2.2855906063709797</v>
      </c>
    </row>
    <row r="38" spans="1:17" hidden="1">
      <c r="A38" s="124"/>
      <c r="B38" s="125">
        <v>2</v>
      </c>
      <c r="C38" s="490">
        <v>6.621031971960889</v>
      </c>
      <c r="D38" s="504">
        <v>1.8534516660114519</v>
      </c>
      <c r="E38" s="370">
        <v>4.9530238174144028</v>
      </c>
      <c r="F38" s="516">
        <v>1.125410574489516</v>
      </c>
      <c r="G38" s="345">
        <v>5.3</v>
      </c>
      <c r="H38" s="543">
        <v>21571</v>
      </c>
      <c r="I38" s="530">
        <v>18.307464487467783</v>
      </c>
      <c r="J38" s="126">
        <v>37.6</v>
      </c>
      <c r="K38" s="453">
        <v>37.83</v>
      </c>
      <c r="L38" s="126">
        <v>35.4</v>
      </c>
      <c r="M38" s="127">
        <v>39.494999999999997</v>
      </c>
      <c r="N38" s="127">
        <v>26.175000000000001</v>
      </c>
      <c r="O38" s="127">
        <v>49.19</v>
      </c>
      <c r="P38" s="463">
        <v>2956280.7235104423</v>
      </c>
      <c r="Q38" s="129">
        <v>1.6760944805831679</v>
      </c>
    </row>
    <row r="39" spans="1:17" hidden="1">
      <c r="A39" s="124"/>
      <c r="B39" s="125">
        <v>3</v>
      </c>
      <c r="C39" s="490">
        <v>3.1153117829472166</v>
      </c>
      <c r="D39" s="504">
        <v>-2.2739858793215273</v>
      </c>
      <c r="E39" s="370">
        <v>0.15444695949839346</v>
      </c>
      <c r="F39" s="516">
        <v>0.22775530443974734</v>
      </c>
      <c r="G39" s="345">
        <v>-1.5</v>
      </c>
      <c r="H39" s="543">
        <v>23053</v>
      </c>
      <c r="I39" s="530">
        <v>7.3780800223578247</v>
      </c>
      <c r="J39" s="126">
        <v>35.5</v>
      </c>
      <c r="K39" s="453">
        <v>34.31</v>
      </c>
      <c r="L39" s="126">
        <v>33.704999999999998</v>
      </c>
      <c r="M39" s="127">
        <v>39</v>
      </c>
      <c r="N39" s="127">
        <v>28.18</v>
      </c>
      <c r="O39" s="127">
        <v>42.19</v>
      </c>
      <c r="P39" s="463">
        <v>2054650.5212311693</v>
      </c>
      <c r="Q39" s="129">
        <v>2.8944553969757258</v>
      </c>
    </row>
    <row r="40" spans="1:17" hidden="1">
      <c r="A40" s="124"/>
      <c r="B40" s="125">
        <v>4</v>
      </c>
      <c r="C40" s="490">
        <v>3.8591259963725406</v>
      </c>
      <c r="D40" s="504">
        <v>2.4031296466621832</v>
      </c>
      <c r="E40" s="370">
        <v>3.0427505752756669</v>
      </c>
      <c r="F40" s="516">
        <v>0.2280066550870874</v>
      </c>
      <c r="G40" s="345">
        <v>9.5</v>
      </c>
      <c r="H40" s="543">
        <v>22401</v>
      </c>
      <c r="I40" s="530">
        <v>-2.9587593138104329</v>
      </c>
      <c r="J40" s="126">
        <v>34.6</v>
      </c>
      <c r="K40" s="453">
        <v>32.69</v>
      </c>
      <c r="L40" s="126">
        <v>31.3</v>
      </c>
      <c r="M40" s="127">
        <v>38.090000000000003</v>
      </c>
      <c r="N40" s="127">
        <v>27.03</v>
      </c>
      <c r="O40" s="127">
        <v>43.72</v>
      </c>
      <c r="P40" s="463">
        <v>1662980.1525695745</v>
      </c>
      <c r="Q40" s="129">
        <v>-1.5539348687385934</v>
      </c>
    </row>
    <row r="41" spans="1:17" hidden="1">
      <c r="A41" s="124"/>
      <c r="B41" s="125">
        <v>5</v>
      </c>
      <c r="C41" s="490">
        <v>5.3180146415343899</v>
      </c>
      <c r="D41" s="504">
        <v>-1.7104494053561403</v>
      </c>
      <c r="E41" s="370">
        <v>-2.7552129608820155</v>
      </c>
      <c r="F41" s="516">
        <v>1.1842456391652378</v>
      </c>
      <c r="G41" s="345">
        <v>-4.2</v>
      </c>
      <c r="H41" s="543">
        <v>24002</v>
      </c>
      <c r="I41" s="530">
        <v>13.302492447129911</v>
      </c>
      <c r="J41" s="126">
        <v>33.9</v>
      </c>
      <c r="K41" s="453">
        <v>32.4</v>
      </c>
      <c r="L41" s="126">
        <v>30.67</v>
      </c>
      <c r="M41" s="127">
        <v>35.594999999999999</v>
      </c>
      <c r="N41" s="127">
        <v>26.434999999999999</v>
      </c>
      <c r="O41" s="127">
        <v>44.564999999999998</v>
      </c>
      <c r="P41" s="463">
        <v>1524752.6122294453</v>
      </c>
      <c r="Q41" s="129">
        <v>-4.2381995809047108</v>
      </c>
    </row>
    <row r="42" spans="1:17" hidden="1">
      <c r="A42" s="124"/>
      <c r="B42" s="125">
        <v>6</v>
      </c>
      <c r="C42" s="490">
        <v>2.761026106324465</v>
      </c>
      <c r="D42" s="504">
        <v>0.64278746533135145</v>
      </c>
      <c r="E42" s="370">
        <v>-0.93239450777093646</v>
      </c>
      <c r="F42" s="516">
        <v>-3.6396945946784776</v>
      </c>
      <c r="G42" s="345">
        <v>-1.9</v>
      </c>
      <c r="H42" s="543">
        <v>23636</v>
      </c>
      <c r="I42" s="530">
        <v>4.4361965358784117</v>
      </c>
      <c r="J42" s="126">
        <v>35.1</v>
      </c>
      <c r="K42" s="453">
        <v>32.799999999999997</v>
      </c>
      <c r="L42" s="126">
        <v>33</v>
      </c>
      <c r="M42" s="127">
        <v>37.5</v>
      </c>
      <c r="N42" s="127">
        <v>27.1</v>
      </c>
      <c r="O42" s="127">
        <v>45.4</v>
      </c>
      <c r="P42" s="463">
        <v>1487076.9412234202</v>
      </c>
      <c r="Q42" s="129">
        <v>-4.6287516030331988</v>
      </c>
    </row>
    <row r="43" spans="1:17" hidden="1">
      <c r="A43" s="124"/>
      <c r="B43" s="125">
        <v>7</v>
      </c>
      <c r="C43" s="490">
        <v>2.6537924583593338</v>
      </c>
      <c r="D43" s="504">
        <v>0.53901221679173439</v>
      </c>
      <c r="E43" s="370">
        <v>6.0052473329799119</v>
      </c>
      <c r="F43" s="516">
        <v>5.4770334933866849</v>
      </c>
      <c r="G43" s="345">
        <v>6.5</v>
      </c>
      <c r="H43" s="543">
        <v>22528</v>
      </c>
      <c r="I43" s="530">
        <v>1.2630916528071134</v>
      </c>
      <c r="J43" s="126">
        <v>33</v>
      </c>
      <c r="K43" s="453">
        <v>31.08</v>
      </c>
      <c r="L43" s="126">
        <v>29.77</v>
      </c>
      <c r="M43" s="127">
        <v>36.734999999999999</v>
      </c>
      <c r="N43" s="127">
        <v>21.37</v>
      </c>
      <c r="O43" s="127">
        <v>45.85</v>
      </c>
      <c r="P43" s="463">
        <v>2095776.29565221</v>
      </c>
      <c r="Q43" s="129">
        <v>4.6081360333038779</v>
      </c>
    </row>
    <row r="44" spans="1:17" hidden="1">
      <c r="A44" s="137"/>
      <c r="B44" s="138">
        <v>8</v>
      </c>
      <c r="C44" s="490">
        <v>3.3611118711482959</v>
      </c>
      <c r="D44" s="506">
        <v>-1.1738272126364802</v>
      </c>
      <c r="E44" s="523">
        <v>-4.8278524521493793</v>
      </c>
      <c r="F44" s="517">
        <v>-5.0421581492910761</v>
      </c>
      <c r="G44" s="357">
        <v>-4.2</v>
      </c>
      <c r="H44" s="544">
        <v>24544</v>
      </c>
      <c r="I44" s="531">
        <v>0.697464511364565</v>
      </c>
      <c r="J44" s="139">
        <v>31.5</v>
      </c>
      <c r="K44" s="454">
        <v>28.635000000000002</v>
      </c>
      <c r="L44" s="139">
        <v>27.614999999999998</v>
      </c>
      <c r="M44" s="140">
        <v>33.414999999999999</v>
      </c>
      <c r="N44" s="140">
        <v>26</v>
      </c>
      <c r="O44" s="140">
        <v>42</v>
      </c>
      <c r="P44" s="464">
        <v>1803325.2657421648</v>
      </c>
      <c r="Q44" s="142">
        <v>9.1459321546816028</v>
      </c>
    </row>
    <row r="45" spans="1:17" hidden="1">
      <c r="A45" s="148"/>
      <c r="B45" s="149">
        <v>9</v>
      </c>
      <c r="C45" s="490">
        <v>4.5211433736036923</v>
      </c>
      <c r="D45" s="507">
        <v>3.296882978920479</v>
      </c>
      <c r="E45" s="524">
        <v>4.498232023990627</v>
      </c>
      <c r="F45" s="518">
        <v>3.8171663031184799</v>
      </c>
      <c r="G45" s="359">
        <v>8.1</v>
      </c>
      <c r="H45" s="545">
        <v>32377</v>
      </c>
      <c r="I45" s="532">
        <v>12.933830967246852</v>
      </c>
      <c r="J45" s="150">
        <v>33.4</v>
      </c>
      <c r="K45" s="455">
        <v>33.53</v>
      </c>
      <c r="L45" s="150">
        <v>30.704999999999998</v>
      </c>
      <c r="M45" s="151">
        <v>35.365000000000002</v>
      </c>
      <c r="N45" s="151">
        <v>24.78</v>
      </c>
      <c r="O45" s="151">
        <v>42.68</v>
      </c>
      <c r="P45" s="465">
        <v>1757832.8729234461</v>
      </c>
      <c r="Q45" s="153">
        <v>10.227008639450208</v>
      </c>
    </row>
    <row r="46" spans="1:17" hidden="1">
      <c r="A46" s="124"/>
      <c r="B46" s="125">
        <v>10</v>
      </c>
      <c r="C46" s="490">
        <v>0.69491828489411489</v>
      </c>
      <c r="D46" s="504">
        <v>-1.9551588190992009</v>
      </c>
      <c r="E46" s="370">
        <v>4.9835480084388672</v>
      </c>
      <c r="F46" s="516">
        <v>-0.12967623080403223</v>
      </c>
      <c r="G46" s="345">
        <v>6.2</v>
      </c>
      <c r="H46" s="543">
        <v>25552</v>
      </c>
      <c r="I46" s="530">
        <v>11.644164809717306</v>
      </c>
      <c r="J46" s="126">
        <v>36.200000000000003</v>
      </c>
      <c r="K46" s="453">
        <v>32.380000000000003</v>
      </c>
      <c r="L46" s="126">
        <v>34.020000000000003</v>
      </c>
      <c r="M46" s="127">
        <v>40.74</v>
      </c>
      <c r="N46" s="127">
        <v>28.055</v>
      </c>
      <c r="O46" s="127">
        <v>45.66</v>
      </c>
      <c r="P46" s="463">
        <v>2138204.0393234235</v>
      </c>
      <c r="Q46" s="129">
        <v>7.7961442657807023</v>
      </c>
    </row>
    <row r="47" spans="1:17" hidden="1">
      <c r="A47" s="124"/>
      <c r="B47" s="125">
        <v>11</v>
      </c>
      <c r="C47" s="490">
        <v>5.8027719751578815</v>
      </c>
      <c r="D47" s="504">
        <v>2.9142560072652479</v>
      </c>
      <c r="E47" s="370">
        <v>0.38351852198785241</v>
      </c>
      <c r="F47" s="516">
        <v>-0.63593207597906209</v>
      </c>
      <c r="G47" s="345">
        <v>1.8</v>
      </c>
      <c r="H47" s="543">
        <v>28730</v>
      </c>
      <c r="I47" s="530">
        <v>21.085682977198971</v>
      </c>
      <c r="J47" s="126">
        <v>37.221891100678697</v>
      </c>
      <c r="K47" s="453">
        <v>33.549999999999997</v>
      </c>
      <c r="L47" s="126">
        <v>33</v>
      </c>
      <c r="M47" s="127">
        <v>37.85</v>
      </c>
      <c r="N47" s="127">
        <v>29.7</v>
      </c>
      <c r="O47" s="127">
        <v>52</v>
      </c>
      <c r="P47" s="463">
        <v>2149411.9082340593</v>
      </c>
      <c r="Q47" s="129">
        <v>4.8250383654645734</v>
      </c>
    </row>
    <row r="48" spans="1:17" ht="13.5" hidden="1" thickBot="1">
      <c r="A48" s="159"/>
      <c r="B48" s="160">
        <v>12</v>
      </c>
      <c r="C48" s="491">
        <v>4.2476061133931893</v>
      </c>
      <c r="D48" s="508">
        <v>-1.098608810829127</v>
      </c>
      <c r="E48" s="557">
        <v>3.3840877004540597</v>
      </c>
      <c r="F48" s="556">
        <v>0.78754264074167857</v>
      </c>
      <c r="G48" s="362">
        <v>6.9</v>
      </c>
      <c r="H48" s="572">
        <v>31662</v>
      </c>
      <c r="I48" s="569">
        <v>6.1236802413273006</v>
      </c>
      <c r="J48" s="161">
        <v>40.084573330812901</v>
      </c>
      <c r="K48" s="456">
        <v>38.049999999999997</v>
      </c>
      <c r="L48" s="161">
        <v>36.65</v>
      </c>
      <c r="M48" s="162">
        <v>46.05</v>
      </c>
      <c r="N48" s="162">
        <v>30</v>
      </c>
      <c r="O48" s="162">
        <v>49.75</v>
      </c>
      <c r="P48" s="466">
        <v>1978839.9216661321</v>
      </c>
      <c r="Q48" s="164">
        <v>-0.52573234007400327</v>
      </c>
    </row>
    <row r="49" spans="1:17">
      <c r="A49" s="111">
        <v>2017</v>
      </c>
      <c r="B49" s="113">
        <v>1</v>
      </c>
      <c r="C49" s="489">
        <v>4.1814555726889608</v>
      </c>
      <c r="D49" s="573">
        <v>1.6613310538367676</v>
      </c>
      <c r="E49" s="526">
        <v>1.81125246977875</v>
      </c>
      <c r="F49" s="520">
        <v>1.0398217935126741</v>
      </c>
      <c r="G49" s="342">
        <v>6</v>
      </c>
      <c r="H49" s="547">
        <v>27308</v>
      </c>
      <c r="I49" s="534">
        <v>7.157432114267781</v>
      </c>
      <c r="J49" s="114">
        <v>39.200979172160601</v>
      </c>
      <c r="K49" s="452">
        <v>36.72</v>
      </c>
      <c r="L49" s="114">
        <v>34.53</v>
      </c>
      <c r="M49" s="115">
        <v>45.7</v>
      </c>
      <c r="N49" s="115">
        <v>28.84</v>
      </c>
      <c r="O49" s="115">
        <v>50.22</v>
      </c>
      <c r="P49" s="462">
        <v>3055233.465996711</v>
      </c>
      <c r="Q49" s="117">
        <v>6.5377845422981418</v>
      </c>
    </row>
    <row r="50" spans="1:17">
      <c r="A50" s="124"/>
      <c r="B50" s="125">
        <v>2</v>
      </c>
      <c r="C50" s="490">
        <v>0.8056355342620094</v>
      </c>
      <c r="D50" s="504">
        <v>0.2544567495657013</v>
      </c>
      <c r="E50" s="370">
        <v>-2.062722134850496</v>
      </c>
      <c r="F50" s="516">
        <v>-1.7637572916097355</v>
      </c>
      <c r="G50" s="345">
        <v>0</v>
      </c>
      <c r="H50" s="543">
        <v>23805</v>
      </c>
      <c r="I50" s="530">
        <v>10.356497148949973</v>
      </c>
      <c r="J50" s="126">
        <v>36.983463934311203</v>
      </c>
      <c r="K50" s="453">
        <v>36.549999999999997</v>
      </c>
      <c r="L50" s="126">
        <v>33.700000000000003</v>
      </c>
      <c r="M50" s="127">
        <v>40.1</v>
      </c>
      <c r="N50" s="127">
        <v>24.9</v>
      </c>
      <c r="O50" s="127">
        <v>49.65</v>
      </c>
      <c r="P50" s="463">
        <v>2983731.3087165602</v>
      </c>
      <c r="Q50" s="129">
        <v>0.92855137158698309</v>
      </c>
    </row>
    <row r="51" spans="1:17">
      <c r="A51" s="124"/>
      <c r="B51" s="125">
        <v>3</v>
      </c>
      <c r="C51" s="490">
        <v>7.0523586127634985</v>
      </c>
      <c r="D51" s="504">
        <v>1.5041112868793283</v>
      </c>
      <c r="E51" s="370">
        <v>1.5500750961630201</v>
      </c>
      <c r="F51" s="516">
        <v>-6.0127346271277027E-2</v>
      </c>
      <c r="G51" s="345">
        <v>4.7</v>
      </c>
      <c r="H51" s="543">
        <v>29639</v>
      </c>
      <c r="I51" s="530">
        <v>28.568949811304378</v>
      </c>
      <c r="J51" s="126">
        <v>37.324060056974801</v>
      </c>
      <c r="K51" s="453">
        <v>34.979805236965397</v>
      </c>
      <c r="L51" s="126">
        <v>35.693404872232698</v>
      </c>
      <c r="M51" s="127">
        <v>44.164377212563203</v>
      </c>
      <c r="N51" s="127">
        <v>24.616050447176999</v>
      </c>
      <c r="O51" s="127">
        <v>47.166662515935499</v>
      </c>
      <c r="P51" s="463">
        <v>2049464.7677189391</v>
      </c>
      <c r="Q51" s="129">
        <v>-0.25239102507431666</v>
      </c>
    </row>
    <row r="52" spans="1:17">
      <c r="A52" s="124"/>
      <c r="B52" s="125">
        <v>4</v>
      </c>
      <c r="C52" s="490">
        <v>-1.2173274421758435</v>
      </c>
      <c r="D52" s="504">
        <v>-3.5797130100817198</v>
      </c>
      <c r="E52" s="523">
        <v>4.9155338850455683</v>
      </c>
      <c r="F52" s="516">
        <v>0.43724799603981346</v>
      </c>
      <c r="G52" s="345">
        <v>1.1000000000000001</v>
      </c>
      <c r="H52" s="543">
        <v>24675</v>
      </c>
      <c r="I52" s="530">
        <v>10.151332529797784</v>
      </c>
      <c r="J52" s="126">
        <v>40.073681374694203</v>
      </c>
      <c r="K52" s="453">
        <v>36.954524494543698</v>
      </c>
      <c r="L52" s="126">
        <v>37.707227941481896</v>
      </c>
      <c r="M52" s="127">
        <v>44.416657219769199</v>
      </c>
      <c r="N52" s="127">
        <v>32.729876232616903</v>
      </c>
      <c r="O52" s="127">
        <v>48.560120985059299</v>
      </c>
      <c r="P52" s="463">
        <v>1795938.8310793322</v>
      </c>
      <c r="Q52" s="129">
        <v>7.9952053729754224</v>
      </c>
    </row>
    <row r="53" spans="1:17">
      <c r="A53" s="124"/>
      <c r="B53" s="125">
        <v>5</v>
      </c>
      <c r="C53" s="490">
        <v>6.640373710520393</v>
      </c>
      <c r="D53" s="504">
        <v>4.1002546287764119</v>
      </c>
      <c r="E53" s="523">
        <v>-1.2647880247862762</v>
      </c>
      <c r="F53" s="516">
        <v>3.4720442815183716E-2</v>
      </c>
      <c r="G53" s="345">
        <v>3.3</v>
      </c>
      <c r="H53" s="544">
        <v>29910</v>
      </c>
      <c r="I53" s="530">
        <v>24.61461544871262</v>
      </c>
      <c r="J53" s="126">
        <v>40.562763875870502</v>
      </c>
      <c r="K53" s="453">
        <v>40.693364998034902</v>
      </c>
      <c r="L53" s="126">
        <v>37.278040872834097</v>
      </c>
      <c r="M53" s="127">
        <v>45.197307054466798</v>
      </c>
      <c r="N53" s="127">
        <v>26.933912459352499</v>
      </c>
      <c r="O53" s="127">
        <v>52.711193994664001</v>
      </c>
      <c r="P53" s="463">
        <v>1578092.2260549425</v>
      </c>
      <c r="Q53" s="129">
        <v>3.4982470859653558</v>
      </c>
    </row>
    <row r="54" spans="1:17">
      <c r="A54" s="124"/>
      <c r="B54" s="125">
        <v>6</v>
      </c>
      <c r="C54" s="490">
        <v>4.023595556995673</v>
      </c>
      <c r="D54" s="504">
        <v>-2.2546253605507105</v>
      </c>
      <c r="E54" s="370">
        <v>2.7745312858300557</v>
      </c>
      <c r="F54" s="516">
        <v>-1.2776272443091763</v>
      </c>
      <c r="G54" s="345">
        <v>5.4</v>
      </c>
      <c r="H54" s="543">
        <v>27326</v>
      </c>
      <c r="I54" s="530">
        <v>15.611778642748341</v>
      </c>
      <c r="J54" s="126">
        <v>40.812873517136097</v>
      </c>
      <c r="K54" s="453">
        <v>40.208043944621402</v>
      </c>
      <c r="L54" s="126">
        <v>35.768095304844401</v>
      </c>
      <c r="M54" s="127">
        <v>44.612994522337303</v>
      </c>
      <c r="N54" s="127">
        <v>30.3292244321357</v>
      </c>
      <c r="O54" s="127">
        <v>53.146009381741898</v>
      </c>
      <c r="P54" s="463">
        <v>1537809.4004836993</v>
      </c>
      <c r="Q54" s="129">
        <v>3.4115557745479919</v>
      </c>
    </row>
    <row r="55" spans="1:17">
      <c r="A55" s="124"/>
      <c r="B55" s="125">
        <v>7</v>
      </c>
      <c r="C55" s="490">
        <v>4.2853888720676423</v>
      </c>
      <c r="D55" s="504">
        <v>1.1242460646365027</v>
      </c>
      <c r="E55" s="370">
        <v>0.66924007431328669</v>
      </c>
      <c r="F55" s="516">
        <v>4.0682326048891992</v>
      </c>
      <c r="G55" s="345">
        <v>0.6</v>
      </c>
      <c r="H55" s="543">
        <v>28092</v>
      </c>
      <c r="I55" s="530">
        <v>24.698153409090917</v>
      </c>
      <c r="J55" s="126">
        <v>41.048928057400197</v>
      </c>
      <c r="K55" s="453">
        <v>34.907194597104599</v>
      </c>
      <c r="L55" s="126">
        <v>36.7423699910577</v>
      </c>
      <c r="M55" s="127">
        <v>48.8740910492143</v>
      </c>
      <c r="N55" s="127">
        <v>31.3526886337809</v>
      </c>
      <c r="O55" s="127">
        <v>53.368296015843399</v>
      </c>
      <c r="P55" s="463">
        <v>2148996.2130151596</v>
      </c>
      <c r="Q55" s="129">
        <v>2.5393892217101977</v>
      </c>
    </row>
    <row r="56" spans="1:17">
      <c r="A56" s="137"/>
      <c r="B56" s="138">
        <v>8</v>
      </c>
      <c r="C56" s="490">
        <v>5.5106466297707186</v>
      </c>
      <c r="D56" s="506">
        <v>-5.2585728952903033E-2</v>
      </c>
      <c r="E56" s="523">
        <v>2.4467846143444381</v>
      </c>
      <c r="F56" s="517">
        <v>-3.5907245815911759</v>
      </c>
      <c r="G56" s="357">
        <v>3.2</v>
      </c>
      <c r="H56" s="544">
        <v>35354</v>
      </c>
      <c r="I56" s="531">
        <v>44.04335071707952</v>
      </c>
      <c r="J56" s="139">
        <v>41.129095433690097</v>
      </c>
      <c r="K56" s="454">
        <v>36.5171160327493</v>
      </c>
      <c r="L56" s="139">
        <v>34.631620211104</v>
      </c>
      <c r="M56" s="140">
        <v>47.199039203484098</v>
      </c>
      <c r="N56" s="140">
        <v>31.4</v>
      </c>
      <c r="O56" s="140">
        <v>55.924935945617499</v>
      </c>
      <c r="P56" s="464">
        <v>1868281.1934821995</v>
      </c>
      <c r="Q56" s="142">
        <v>3.6020084104628758</v>
      </c>
    </row>
    <row r="57" spans="1:17">
      <c r="A57" s="148"/>
      <c r="B57" s="149">
        <v>9</v>
      </c>
      <c r="C57" s="490">
        <v>3.7426828114052455</v>
      </c>
      <c r="D57" s="507">
        <v>1.2290591054567868</v>
      </c>
      <c r="E57" s="524">
        <v>5.7414403815160453</v>
      </c>
      <c r="F57" s="518">
        <v>2.8749075657597878</v>
      </c>
      <c r="G57" s="359">
        <v>3.8</v>
      </c>
      <c r="H57" s="545">
        <v>35461</v>
      </c>
      <c r="I57" s="532">
        <v>9.5252802915650072</v>
      </c>
      <c r="J57" s="150">
        <v>45.890767897176303</v>
      </c>
      <c r="K57" s="455">
        <v>39.017048250752303</v>
      </c>
      <c r="L57" s="150">
        <v>39.259315622967598</v>
      </c>
      <c r="M57" s="151">
        <v>53.656939466489099</v>
      </c>
      <c r="N57" s="151">
        <v>37.125425031974899</v>
      </c>
      <c r="O57" s="151">
        <v>60.395111113697702</v>
      </c>
      <c r="P57" s="465">
        <v>1849729.4436552208</v>
      </c>
      <c r="Q57" s="153">
        <v>5.2278332114100046</v>
      </c>
    </row>
    <row r="58" spans="1:17">
      <c r="A58" s="124"/>
      <c r="B58" s="125">
        <v>10</v>
      </c>
      <c r="C58" s="490">
        <v>6.8705279708898246</v>
      </c>
      <c r="D58" s="504">
        <v>-1.1831671322223181</v>
      </c>
      <c r="E58" s="370">
        <v>-1.9580745411336908</v>
      </c>
      <c r="F58" s="516">
        <v>-0.86596881598063336</v>
      </c>
      <c r="G58" s="345">
        <v>-0.9</v>
      </c>
      <c r="H58" s="543">
        <v>30114</v>
      </c>
      <c r="I58" s="530">
        <v>17.85378835316218</v>
      </c>
      <c r="J58" s="126">
        <v>46.4527635244824</v>
      </c>
      <c r="K58" s="453">
        <v>40.1184611970655</v>
      </c>
      <c r="L58" s="126">
        <v>41.9156529941394</v>
      </c>
      <c r="M58" s="127">
        <v>55.8059617337113</v>
      </c>
      <c r="N58" s="127">
        <v>34.563588177419</v>
      </c>
      <c r="O58" s="127">
        <v>59.8601535200768</v>
      </c>
      <c r="P58" s="463">
        <v>2115877.0086231623</v>
      </c>
      <c r="Q58" s="129">
        <v>-1.0441955159399163</v>
      </c>
    </row>
    <row r="59" spans="1:17">
      <c r="A59" s="137"/>
      <c r="B59" s="138">
        <v>11</v>
      </c>
      <c r="C59" s="490">
        <v>6.1978792447410029</v>
      </c>
      <c r="D59" s="506">
        <v>4.4581069838895981</v>
      </c>
      <c r="E59" s="523">
        <v>3.9602228142297795</v>
      </c>
      <c r="F59" s="517">
        <v>2.1552579402778882</v>
      </c>
      <c r="G59" s="357">
        <v>3.1</v>
      </c>
      <c r="H59" s="544">
        <v>34458</v>
      </c>
      <c r="I59" s="531">
        <v>19.937347720153141</v>
      </c>
      <c r="J59" s="139">
        <v>47.3843443944941</v>
      </c>
      <c r="K59" s="454">
        <v>40.5873768594141</v>
      </c>
      <c r="L59" s="139">
        <v>42.833551934932899</v>
      </c>
      <c r="M59" s="140">
        <v>56.522501083403903</v>
      </c>
      <c r="N59" s="140">
        <v>39.972564975079202</v>
      </c>
      <c r="O59" s="140">
        <v>57.005727119640497</v>
      </c>
      <c r="P59" s="464">
        <v>2096877.7196950561</v>
      </c>
      <c r="Q59" s="142">
        <v>-2.4441191722141764</v>
      </c>
    </row>
    <row r="60" spans="1:17" ht="13.5" thickBot="1">
      <c r="A60" s="291"/>
      <c r="B60" s="292">
        <v>12</v>
      </c>
      <c r="C60" s="491">
        <v>3.3248716651550723</v>
      </c>
      <c r="D60" s="574">
        <v>-1.7368277257019948</v>
      </c>
      <c r="E60" s="525">
        <v>5.8152068344525905</v>
      </c>
      <c r="F60" s="519">
        <v>0.55020037766633223</v>
      </c>
      <c r="G60" s="365">
        <v>0.7</v>
      </c>
      <c r="H60" s="546">
        <v>34758</v>
      </c>
      <c r="I60" s="533">
        <v>9.778283115406472</v>
      </c>
      <c r="J60" s="294">
        <v>53.1490158741031</v>
      </c>
      <c r="K60" s="457">
        <v>43.465548380774898</v>
      </c>
      <c r="L60" s="294">
        <v>49.545485113411999</v>
      </c>
      <c r="M60" s="295">
        <v>66.215012835356703</v>
      </c>
      <c r="N60" s="295">
        <v>51.436421358258002</v>
      </c>
      <c r="O60" s="295">
        <v>55.082611682714202</v>
      </c>
      <c r="P60" s="467">
        <v>2050861.6670828389</v>
      </c>
      <c r="Q60" s="297">
        <v>3.6395943213065163</v>
      </c>
    </row>
    <row r="61" spans="1:17">
      <c r="A61" s="111">
        <v>2018</v>
      </c>
      <c r="B61" s="113">
        <v>1</v>
      </c>
      <c r="C61" s="492">
        <v>8.2873269564616976</v>
      </c>
      <c r="D61" s="509">
        <v>1.9577466406596411</v>
      </c>
      <c r="E61" s="526">
        <v>0.3839247756190029</v>
      </c>
      <c r="F61" s="520">
        <v>0.13665896037986514</v>
      </c>
      <c r="G61" s="342">
        <v>-2.2000000000000002</v>
      </c>
      <c r="H61" s="547">
        <v>35322</v>
      </c>
      <c r="I61" s="534">
        <v>29.346711586348317</v>
      </c>
      <c r="J61" s="114">
        <v>51.491874070703602</v>
      </c>
      <c r="K61" s="452">
        <v>41.023006667229097</v>
      </c>
      <c r="L61" s="114">
        <v>47.221038074013897</v>
      </c>
      <c r="M61" s="115">
        <v>63.053361263989302</v>
      </c>
      <c r="N61" s="115">
        <v>43.284899050006203</v>
      </c>
      <c r="O61" s="115">
        <v>62.877065298279497</v>
      </c>
      <c r="P61" s="462">
        <v>2962406.217610376</v>
      </c>
      <c r="Q61" s="117">
        <v>-3.0383029454036148</v>
      </c>
    </row>
    <row r="62" spans="1:17">
      <c r="A62" s="124"/>
      <c r="B62" s="125">
        <v>2</v>
      </c>
      <c r="C62" s="493">
        <v>4.528288080887549</v>
      </c>
      <c r="D62" s="510">
        <v>-0.92345296176906677</v>
      </c>
      <c r="E62" s="370">
        <v>4.5217042362215585</v>
      </c>
      <c r="F62" s="516">
        <v>-0.14168032712530421</v>
      </c>
      <c r="G62" s="345">
        <v>0</v>
      </c>
      <c r="H62" s="543">
        <v>29427</v>
      </c>
      <c r="I62" s="530">
        <v>23.616887208569626</v>
      </c>
      <c r="J62" s="126">
        <v>51.1</v>
      </c>
      <c r="K62" s="453">
        <v>42.3</v>
      </c>
      <c r="L62" s="126">
        <v>48.5</v>
      </c>
      <c r="M62" s="127">
        <v>63.7</v>
      </c>
      <c r="N62" s="127">
        <v>41.2</v>
      </c>
      <c r="O62" s="127">
        <v>59.9</v>
      </c>
      <c r="P62" s="463">
        <v>2883804.7609737022</v>
      </c>
      <c r="Q62" s="129">
        <v>-3.3490464590741231</v>
      </c>
    </row>
    <row r="63" spans="1:17">
      <c r="A63" s="124"/>
      <c r="B63" s="125">
        <v>3</v>
      </c>
      <c r="C63" s="493">
        <v>2.8732715408886804</v>
      </c>
      <c r="D63" s="510">
        <v>0.99695381771349734</v>
      </c>
      <c r="E63" s="370">
        <v>10.523568153246426</v>
      </c>
      <c r="F63" s="516">
        <v>3.4541653656913862</v>
      </c>
      <c r="G63" s="345">
        <v>7.2</v>
      </c>
      <c r="H63" s="543">
        <v>33355</v>
      </c>
      <c r="I63" s="530">
        <v>12.537535004554812</v>
      </c>
      <c r="J63" s="126">
        <v>50</v>
      </c>
      <c r="K63" s="453">
        <v>43.9</v>
      </c>
      <c r="L63" s="126">
        <v>46.3</v>
      </c>
      <c r="M63" s="127">
        <v>61.2</v>
      </c>
      <c r="N63" s="127">
        <v>41.3</v>
      </c>
      <c r="O63" s="127">
        <v>57.2</v>
      </c>
      <c r="P63" s="463">
        <v>2087646.5735007299</v>
      </c>
      <c r="Q63" s="129">
        <v>1.8630135234911638</v>
      </c>
    </row>
    <row r="64" spans="1:17">
      <c r="A64" s="124"/>
      <c r="B64" s="125">
        <v>4</v>
      </c>
      <c r="C64" s="493">
        <v>10.484294751224525</v>
      </c>
      <c r="D64" s="510">
        <v>0.16734077199871411</v>
      </c>
      <c r="E64" s="370">
        <v>-1.2742532305840621</v>
      </c>
      <c r="F64" s="516">
        <v>-4.8701934292289302</v>
      </c>
      <c r="G64" s="345">
        <v>1.5</v>
      </c>
      <c r="H64" s="543">
        <v>35470</v>
      </c>
      <c r="I64" s="530">
        <v>43.748733535967574</v>
      </c>
      <c r="J64" s="126">
        <v>51.2499173761192</v>
      </c>
      <c r="K64" s="453">
        <v>44.091059365399801</v>
      </c>
      <c r="L64" s="126">
        <v>48.899252406220299</v>
      </c>
      <c r="M64" s="127">
        <v>65.166695895564999</v>
      </c>
      <c r="N64" s="127">
        <v>42.204957148401903</v>
      </c>
      <c r="O64" s="127">
        <v>55.887622065008898</v>
      </c>
      <c r="P64" s="463">
        <v>1784138.6506394378</v>
      </c>
      <c r="Q64" s="129">
        <v>-0.6570480149818092</v>
      </c>
    </row>
    <row r="65" spans="1:17">
      <c r="A65" s="124"/>
      <c r="B65" s="125">
        <v>5</v>
      </c>
      <c r="C65" s="493">
        <v>4.4450134869964586</v>
      </c>
      <c r="D65" s="510">
        <v>-0.59193808695917616</v>
      </c>
      <c r="E65" s="370">
        <v>4.2663607617441386</v>
      </c>
      <c r="F65" s="516">
        <v>0.37791903455659526</v>
      </c>
      <c r="G65" s="345">
        <v>-0.9</v>
      </c>
      <c r="H65" s="543">
        <v>35328</v>
      </c>
      <c r="I65" s="530">
        <v>18.114343029087255</v>
      </c>
      <c r="J65" s="126">
        <v>51.204480137497598</v>
      </c>
      <c r="K65" s="453">
        <v>46.191055465886102</v>
      </c>
      <c r="L65" s="126">
        <v>51.175109822688299</v>
      </c>
      <c r="M65" s="127">
        <v>61.374508831509303</v>
      </c>
      <c r="N65" s="127">
        <v>37.404387937537898</v>
      </c>
      <c r="O65" s="127">
        <v>59.877338629866202</v>
      </c>
      <c r="P65" s="463">
        <v>1547224.9361687973</v>
      </c>
      <c r="Q65" s="129">
        <v>-1.9559877031591455</v>
      </c>
    </row>
    <row r="66" spans="1:17">
      <c r="A66" s="124"/>
      <c r="B66" s="125">
        <v>6</v>
      </c>
      <c r="C66" s="493">
        <v>7.0200174193589362</v>
      </c>
      <c r="D66" s="510">
        <v>0.76052276532267982</v>
      </c>
      <c r="E66" s="370">
        <v>6.5694265440865536</v>
      </c>
      <c r="F66" s="521">
        <v>2.3949154710694698</v>
      </c>
      <c r="G66" s="350">
        <v>5.7</v>
      </c>
      <c r="H66" s="548">
        <v>33228</v>
      </c>
      <c r="I66" s="535">
        <v>21.59847764034253</v>
      </c>
      <c r="J66" s="126">
        <v>52.734591947882997</v>
      </c>
      <c r="K66" s="453">
        <v>50.009650174173203</v>
      </c>
      <c r="L66" s="126">
        <v>51.922507736471303</v>
      </c>
      <c r="M66" s="127">
        <v>61.338484470863698</v>
      </c>
      <c r="N66" s="127">
        <v>39.330224622571798</v>
      </c>
      <c r="O66" s="127">
        <v>61.072092735335197</v>
      </c>
      <c r="P66" s="463">
        <v>1509923.1661834177</v>
      </c>
      <c r="Q66" s="129">
        <v>-1.8133739000106508</v>
      </c>
    </row>
    <row r="67" spans="1:17">
      <c r="A67" s="124"/>
      <c r="B67" s="125">
        <v>7</v>
      </c>
      <c r="C67" s="493">
        <v>1.2689604683552744</v>
      </c>
      <c r="D67" s="510">
        <v>-4.5462769984400131</v>
      </c>
      <c r="E67" s="370">
        <v>0.68659988306449937</v>
      </c>
      <c r="F67" s="521">
        <v>-1.6714196603780596</v>
      </c>
      <c r="G67" s="350">
        <v>-2.5</v>
      </c>
      <c r="H67" s="548">
        <v>31285</v>
      </c>
      <c r="I67" s="535">
        <v>11.366225259860464</v>
      </c>
      <c r="J67" s="126">
        <v>49.995474893883703</v>
      </c>
      <c r="K67" s="453">
        <v>47.407132937295401</v>
      </c>
      <c r="L67" s="126">
        <v>49.658435322261901</v>
      </c>
      <c r="M67" s="127">
        <v>58.327188532905701</v>
      </c>
      <c r="N67" s="127">
        <v>37.380001079509299</v>
      </c>
      <c r="O67" s="127">
        <v>57.204616597446197</v>
      </c>
      <c r="P67" s="463">
        <v>2046909.6530564395</v>
      </c>
      <c r="Q67" s="129">
        <v>-4.7504299607623368</v>
      </c>
    </row>
    <row r="68" spans="1:17">
      <c r="A68" s="124"/>
      <c r="B68" s="125">
        <v>8</v>
      </c>
      <c r="C68" s="493">
        <v>5.5165297900113615</v>
      </c>
      <c r="D68" s="510">
        <v>3.7649232403825783</v>
      </c>
      <c r="E68" s="527">
        <v>4.6273670568060501</v>
      </c>
      <c r="F68" s="521">
        <v>-6.1631872423695278E-2</v>
      </c>
      <c r="G68" s="350">
        <v>-1.7</v>
      </c>
      <c r="H68" s="548">
        <v>38729</v>
      </c>
      <c r="I68" s="535">
        <v>9.5463031057306136</v>
      </c>
      <c r="J68" s="126">
        <v>46.974839832278498</v>
      </c>
      <c r="K68" s="453">
        <v>45.366070851900098</v>
      </c>
      <c r="L68" s="126">
        <v>45.705288882057197</v>
      </c>
      <c r="M68" s="127">
        <v>55.303619648810702</v>
      </c>
      <c r="N68" s="127">
        <v>33.032648161988199</v>
      </c>
      <c r="O68" s="127">
        <v>55.4665716166365</v>
      </c>
      <c r="P68" s="463">
        <v>1794118.1672604661</v>
      </c>
      <c r="Q68" s="129">
        <v>-3.9695858675055429</v>
      </c>
    </row>
    <row r="69" spans="1:17">
      <c r="A69" s="124"/>
      <c r="B69" s="125">
        <v>9</v>
      </c>
      <c r="C69" s="493">
        <v>-0.46643654734506867</v>
      </c>
      <c r="D69" s="510">
        <v>-1.0352138210004025</v>
      </c>
      <c r="E69" s="527">
        <v>4.1889561732776759</v>
      </c>
      <c r="F69" s="521">
        <v>2.8100507966155597E-2</v>
      </c>
      <c r="G69" s="350">
        <v>-2.4</v>
      </c>
      <c r="H69" s="548">
        <v>39263</v>
      </c>
      <c r="I69" s="535">
        <v>10.721637855672439</v>
      </c>
      <c r="J69" s="126">
        <v>46.070108363849201</v>
      </c>
      <c r="K69" s="453">
        <v>44.2413375000747</v>
      </c>
      <c r="L69" s="126">
        <v>47.7749365568055</v>
      </c>
      <c r="M69" s="127">
        <v>55.805507298799299</v>
      </c>
      <c r="N69" s="127">
        <v>29.431681125081099</v>
      </c>
      <c r="O69" s="127">
        <v>53.097079338485599</v>
      </c>
      <c r="P69" s="463">
        <v>1762322.3639944436</v>
      </c>
      <c r="Q69" s="129">
        <v>-4.7253980824381259</v>
      </c>
    </row>
    <row r="70" spans="1:17">
      <c r="A70" s="124"/>
      <c r="B70" s="125">
        <v>10</v>
      </c>
      <c r="C70" s="493">
        <v>9.6430702873376646</v>
      </c>
      <c r="D70" s="510">
        <v>5.057724882574588</v>
      </c>
      <c r="E70" s="527">
        <v>0.53901310549990067</v>
      </c>
      <c r="F70" s="521">
        <v>1.4754907053061705</v>
      </c>
      <c r="G70" s="350">
        <v>-4.0999999999999996</v>
      </c>
      <c r="H70" s="548">
        <v>37132</v>
      </c>
      <c r="I70" s="535">
        <v>23.304775187620375</v>
      </c>
      <c r="J70" s="126">
        <v>46.668527761250502</v>
      </c>
      <c r="K70" s="453">
        <v>43.120725166158799</v>
      </c>
      <c r="L70" s="126">
        <v>49.048539027533302</v>
      </c>
      <c r="M70" s="127">
        <v>53.647528625213702</v>
      </c>
      <c r="N70" s="127">
        <v>32.050448594081601</v>
      </c>
      <c r="O70" s="127">
        <v>55.475397393264998</v>
      </c>
      <c r="P70" s="463">
        <v>1953202.5862960664</v>
      </c>
      <c r="Q70" s="129">
        <v>-7.6882740189587402</v>
      </c>
    </row>
    <row r="71" spans="1:17">
      <c r="A71" s="124"/>
      <c r="B71" s="125">
        <v>11</v>
      </c>
      <c r="C71" s="493">
        <v>-0.86475906428962901</v>
      </c>
      <c r="D71" s="513">
        <v>-4.6100561811697087</v>
      </c>
      <c r="E71" s="576">
        <v>2.3684918406773061</v>
      </c>
      <c r="F71" s="521">
        <v>-0.99725270341037842</v>
      </c>
      <c r="G71" s="350">
        <v>-2.2000000000000002</v>
      </c>
      <c r="H71" s="548">
        <v>33518</v>
      </c>
      <c r="I71" s="535">
        <v>-2.7279586743281681</v>
      </c>
      <c r="J71" s="126">
        <v>44.938385446544999</v>
      </c>
      <c r="K71" s="453">
        <v>41.245511738440797</v>
      </c>
      <c r="L71" s="126">
        <v>47.509642448347698</v>
      </c>
      <c r="M71" s="127">
        <v>53.084830785458301</v>
      </c>
      <c r="N71" s="127">
        <v>25.7132644307516</v>
      </c>
      <c r="O71" s="127">
        <v>57.138677829726802</v>
      </c>
      <c r="P71" s="463">
        <v>2196894.7269200953</v>
      </c>
      <c r="Q71" s="129">
        <v>4.769806378580066</v>
      </c>
    </row>
    <row r="72" spans="1:17" ht="13.5" thickBot="1">
      <c r="A72" s="159"/>
      <c r="B72" s="160">
        <v>12</v>
      </c>
      <c r="C72" s="494">
        <v>1.8187839720966679</v>
      </c>
      <c r="D72" s="511">
        <v>1.950969362026056</v>
      </c>
      <c r="E72" s="575">
        <v>0.42919833628232534</v>
      </c>
      <c r="F72" s="522">
        <v>0.57700994674190209</v>
      </c>
      <c r="G72" s="352">
        <v>-0.6</v>
      </c>
      <c r="H72" s="549">
        <v>34981</v>
      </c>
      <c r="I72" s="536">
        <v>0.6415789170838293</v>
      </c>
      <c r="J72" s="161">
        <v>44.589781016038302</v>
      </c>
      <c r="K72" s="456">
        <v>44.472621827209103</v>
      </c>
      <c r="L72" s="161">
        <v>44.429908543039303</v>
      </c>
      <c r="M72" s="162">
        <v>52.576013158200503</v>
      </c>
      <c r="N72" s="162">
        <v>25.530167219368899</v>
      </c>
      <c r="O72" s="162">
        <v>55.940194332373501</v>
      </c>
      <c r="P72" s="466">
        <v>1946574.6443307905</v>
      </c>
      <c r="Q72" s="164">
        <v>-5.0850344723828762</v>
      </c>
    </row>
    <row r="73" spans="1:17">
      <c r="A73" s="111">
        <v>2019</v>
      </c>
      <c r="B73" s="113">
        <v>1</v>
      </c>
      <c r="C73" s="495">
        <v>3.0546836101447212</v>
      </c>
      <c r="D73" s="512">
        <v>-0.81400385274902343</v>
      </c>
      <c r="E73" s="121">
        <v>0.46146018835729657</v>
      </c>
      <c r="F73" s="120">
        <v>-0.45987018784606759</v>
      </c>
      <c r="G73" s="64">
        <v>-2.7</v>
      </c>
      <c r="H73" s="550">
        <v>36543</v>
      </c>
      <c r="I73" s="537">
        <v>3.456769152369632</v>
      </c>
      <c r="J73" s="114">
        <v>47.047987182420997</v>
      </c>
      <c r="K73" s="452">
        <v>43.548840528516401</v>
      </c>
      <c r="L73" s="114">
        <v>50.327397247353403</v>
      </c>
      <c r="M73" s="115">
        <v>54.969666632576299</v>
      </c>
      <c r="N73" s="115">
        <v>27.450229350700599</v>
      </c>
      <c r="O73" s="115">
        <v>58.943802152958298</v>
      </c>
      <c r="P73" s="462">
        <v>2694903.3015023689</v>
      </c>
      <c r="Q73" s="117">
        <v>-9.0299201546973578</v>
      </c>
    </row>
    <row r="74" spans="1:17">
      <c r="A74" s="137"/>
      <c r="B74" s="138">
        <v>2</v>
      </c>
      <c r="C74" s="493">
        <v>4.4288409203119699</v>
      </c>
      <c r="D74" s="513">
        <v>-0.11869170738745272</v>
      </c>
      <c r="E74" s="393">
        <v>1.2182615627103008</v>
      </c>
      <c r="F74" s="145">
        <v>0.91993474672542597</v>
      </c>
      <c r="G74" s="66">
        <v>-2.9</v>
      </c>
      <c r="H74" s="551">
        <v>27912</v>
      </c>
      <c r="I74" s="538">
        <v>-5.1483331634213485</v>
      </c>
      <c r="J74" s="139">
        <v>46.277104330208303</v>
      </c>
      <c r="K74" s="454">
        <v>44.148925140690899</v>
      </c>
      <c r="L74" s="139">
        <v>48.751225095930501</v>
      </c>
      <c r="M74" s="140">
        <v>52.559076107883598</v>
      </c>
      <c r="N74" s="140">
        <v>28.679098835730699</v>
      </c>
      <c r="O74" s="140">
        <v>57.247196470805697</v>
      </c>
      <c r="P74" s="464">
        <v>2755021.784093109</v>
      </c>
      <c r="Q74" s="142">
        <v>-4.4657314747309833</v>
      </c>
    </row>
    <row r="75" spans="1:17">
      <c r="A75" s="395"/>
      <c r="B75" s="396">
        <v>3</v>
      </c>
      <c r="C75" s="493">
        <v>2.9234662945276852</v>
      </c>
      <c r="D75" s="514">
        <v>1.1531887693639886</v>
      </c>
      <c r="E75" s="406">
        <v>-0.86459788199032339</v>
      </c>
      <c r="F75" s="405">
        <v>0.38704005167125022</v>
      </c>
      <c r="G75" s="397">
        <v>-2.8</v>
      </c>
      <c r="H75" s="552">
        <v>30199</v>
      </c>
      <c r="I75" s="539">
        <v>-9.4618497976315386</v>
      </c>
      <c r="J75" s="399">
        <v>42.317798169474599</v>
      </c>
      <c r="K75" s="458">
        <v>41.477588317588697</v>
      </c>
      <c r="L75" s="399">
        <v>46.308202774181197</v>
      </c>
      <c r="M75" s="400">
        <v>48.083635144647197</v>
      </c>
      <c r="N75" s="400">
        <v>23.302186537716299</v>
      </c>
      <c r="O75" s="400">
        <v>52.417378073239398</v>
      </c>
      <c r="P75" s="468">
        <v>2003168.0738519437</v>
      </c>
      <c r="Q75" s="402">
        <v>-4.0465901039526075</v>
      </c>
    </row>
    <row r="76" spans="1:17" ht="13.5" customHeight="1">
      <c r="A76" s="137"/>
      <c r="B76" s="138">
        <v>4</v>
      </c>
      <c r="C76" s="493">
        <v>2.6646881013278687</v>
      </c>
      <c r="D76" s="513">
        <v>-4.9292505209652671E-2</v>
      </c>
      <c r="E76" s="393">
        <v>1.6281660582958837</v>
      </c>
      <c r="F76" s="145">
        <v>0.55753460824938816</v>
      </c>
      <c r="G76" s="66">
        <v>-5.6</v>
      </c>
      <c r="H76" s="551">
        <v>32716</v>
      </c>
      <c r="I76" s="538">
        <v>-7.7643078658020892</v>
      </c>
      <c r="J76" s="139">
        <v>43.188250802462399</v>
      </c>
      <c r="K76" s="454">
        <v>42.211550952013397</v>
      </c>
      <c r="L76" s="139">
        <v>46.300476836836602</v>
      </c>
      <c r="M76" s="140">
        <v>49.181625105572898</v>
      </c>
      <c r="N76" s="140">
        <v>23.7807794583195</v>
      </c>
      <c r="O76" s="140">
        <v>54.466821659569703</v>
      </c>
      <c r="P76" s="464">
        <v>1766055.0065256746</v>
      </c>
      <c r="Q76" s="142">
        <v>-1.0135784069966736</v>
      </c>
    </row>
    <row r="77" spans="1:17" ht="13.5" customHeight="1">
      <c r="A77" s="395"/>
      <c r="B77" s="396">
        <v>5</v>
      </c>
      <c r="C77" s="493">
        <v>5.6387127531958043</v>
      </c>
      <c r="D77" s="514">
        <v>2.1397524512254629</v>
      </c>
      <c r="E77" s="406">
        <v>2.6553279348606438</v>
      </c>
      <c r="F77" s="405">
        <v>-2.0201461450020552</v>
      </c>
      <c r="G77" s="397">
        <v>-4.7</v>
      </c>
      <c r="H77" s="552">
        <v>31204</v>
      </c>
      <c r="I77" s="539">
        <v>-11.673460144927539</v>
      </c>
      <c r="J77" s="399">
        <v>40.659855141669603</v>
      </c>
      <c r="K77" s="458">
        <v>37.962476900641597</v>
      </c>
      <c r="L77" s="399">
        <v>42.347760147625898</v>
      </c>
      <c r="M77" s="400">
        <v>47.486850921093897</v>
      </c>
      <c r="N77" s="400">
        <v>22.006492874959999</v>
      </c>
      <c r="O77" s="400">
        <v>53.495694864026198</v>
      </c>
      <c r="P77" s="468">
        <v>1643737.2082469095</v>
      </c>
      <c r="Q77" s="402">
        <v>6.2377660689139081</v>
      </c>
    </row>
    <row r="78" spans="1:17" ht="13.5" customHeight="1">
      <c r="A78" s="395"/>
      <c r="B78" s="396">
        <v>6</v>
      </c>
      <c r="C78" s="493">
        <v>1.9253259824364477</v>
      </c>
      <c r="D78" s="514">
        <v>-3.4833856739923674</v>
      </c>
      <c r="E78" s="406">
        <v>3.3200155364076571</v>
      </c>
      <c r="F78" s="399">
        <v>3.1782518290588202</v>
      </c>
      <c r="G78" s="408">
        <v>-4.0999999999999996</v>
      </c>
      <c r="H78" s="553">
        <v>28446</v>
      </c>
      <c r="I78" s="540">
        <v>-14.391477067533408</v>
      </c>
      <c r="J78" s="399">
        <v>37.768769519266499</v>
      </c>
      <c r="K78" s="458">
        <v>37.799999999999997</v>
      </c>
      <c r="L78" s="399">
        <v>38.107953633204197</v>
      </c>
      <c r="M78" s="400">
        <v>42.630012036497803</v>
      </c>
      <c r="N78" s="400">
        <v>20.481299836496898</v>
      </c>
      <c r="O78" s="400">
        <v>49.830038374663197</v>
      </c>
      <c r="P78" s="468">
        <v>1545657.5911233632</v>
      </c>
      <c r="Q78" s="402">
        <v>2.3666386303794695</v>
      </c>
    </row>
    <row r="79" spans="1:17" ht="13.5" customHeight="1">
      <c r="A79" s="137"/>
      <c r="B79" s="138">
        <v>7</v>
      </c>
      <c r="C79" s="493">
        <v>6.5963653721877762</v>
      </c>
      <c r="D79" s="513">
        <v>-1.530220505908042</v>
      </c>
      <c r="E79" s="393">
        <v>-1.134297092755971</v>
      </c>
      <c r="F79" s="139">
        <v>-2.7353394277952359</v>
      </c>
      <c r="G79" s="147">
        <v>-2.5</v>
      </c>
      <c r="H79" s="554">
        <v>31474</v>
      </c>
      <c r="I79" s="541">
        <v>0.60412338181237146</v>
      </c>
      <c r="J79" s="139">
        <v>40.250736236572301</v>
      </c>
      <c r="K79" s="454">
        <v>38.799999999999997</v>
      </c>
      <c r="L79" s="139">
        <v>40.566326141357401</v>
      </c>
      <c r="M79" s="140">
        <v>46.37841796875</v>
      </c>
      <c r="N79" s="140">
        <v>22.273403167724599</v>
      </c>
      <c r="O79" s="140">
        <v>53.262794494628899</v>
      </c>
      <c r="P79" s="464">
        <v>2198048.7894409234</v>
      </c>
      <c r="Q79" s="142">
        <v>7.3837717340774267</v>
      </c>
    </row>
    <row r="80" spans="1:17" ht="13.5" customHeight="1">
      <c r="A80" s="137"/>
      <c r="B80" s="138">
        <v>8</v>
      </c>
      <c r="C80" s="493">
        <v>3.1635084456391951</v>
      </c>
      <c r="D80" s="513">
        <v>3.1474848952126377</v>
      </c>
      <c r="E80" s="528">
        <v>4.6404473966266107</v>
      </c>
      <c r="F80" s="139">
        <v>2.3157000545797723</v>
      </c>
      <c r="G80" s="147">
        <v>4.3</v>
      </c>
      <c r="H80" s="554">
        <v>33059</v>
      </c>
      <c r="I80" s="541">
        <v>-14.64019210410803</v>
      </c>
      <c r="J80" s="139">
        <v>39.420280456542997</v>
      </c>
      <c r="K80" s="454">
        <v>38.200000000000003</v>
      </c>
      <c r="L80" s="139">
        <v>39.1253662109375</v>
      </c>
      <c r="M80" s="140">
        <v>43.339370727539098</v>
      </c>
      <c r="N80" s="140">
        <v>24.438970565795898</v>
      </c>
      <c r="O80" s="140">
        <v>52.002845764160199</v>
      </c>
      <c r="P80" s="464">
        <v>1837010.1902924583</v>
      </c>
      <c r="Q80" s="142">
        <v>2.3907022299142211</v>
      </c>
    </row>
    <row r="81" spans="1:17" ht="13.5" customHeight="1">
      <c r="A81" s="395"/>
      <c r="B81" s="396">
        <v>9</v>
      </c>
      <c r="C81" s="493">
        <v>5.0076127620946238</v>
      </c>
      <c r="D81" s="514">
        <v>-2.6107199928819824</v>
      </c>
      <c r="E81" s="529">
        <v>-1.1776004640957471</v>
      </c>
      <c r="F81" s="399">
        <v>-1.9529879254200577</v>
      </c>
      <c r="G81" s="408">
        <v>-5.2</v>
      </c>
      <c r="H81" s="553">
        <v>37925</v>
      </c>
      <c r="I81" s="540">
        <v>-3.4077885031709276</v>
      </c>
      <c r="J81" s="399">
        <v>38.557159423828097</v>
      </c>
      <c r="K81" s="458">
        <v>40.1</v>
      </c>
      <c r="L81" s="399">
        <v>39.580898284912102</v>
      </c>
      <c r="M81" s="400">
        <v>42.702480316162102</v>
      </c>
      <c r="N81" s="400">
        <v>20.946485519409201</v>
      </c>
      <c r="O81" s="400">
        <v>49.493038177490199</v>
      </c>
      <c r="P81" s="468">
        <v>1750935.1898756132</v>
      </c>
      <c r="Q81" s="402">
        <v>-0.64614592378096081</v>
      </c>
    </row>
    <row r="82" spans="1:17" ht="13.5" customHeight="1">
      <c r="A82" s="137"/>
      <c r="B82" s="138">
        <v>10</v>
      </c>
      <c r="C82" s="493">
        <v>-9.7369954123192741</v>
      </c>
      <c r="D82" s="513">
        <v>-7.6215168901312413</v>
      </c>
      <c r="E82" s="528">
        <v>-1.6355022652668849</v>
      </c>
      <c r="F82" s="139">
        <v>-1.3485461547557698</v>
      </c>
      <c r="G82" s="147">
        <v>-16.899999999999999</v>
      </c>
      <c r="H82" s="554">
        <v>28038</v>
      </c>
      <c r="I82" s="541">
        <v>-24.491005063018424</v>
      </c>
      <c r="J82" s="139">
        <v>36.691967010497997</v>
      </c>
      <c r="K82" s="454">
        <v>35.799999999999997</v>
      </c>
      <c r="L82" s="139">
        <v>37.1545219421387</v>
      </c>
      <c r="M82" s="140">
        <v>45.268054962158203</v>
      </c>
      <c r="N82" s="140">
        <v>18.7191772460938</v>
      </c>
      <c r="O82" s="140">
        <v>46.547264099121101</v>
      </c>
      <c r="P82" s="464">
        <v>1678036.0090497178</v>
      </c>
      <c r="Q82" s="142">
        <v>-14.08796912194129</v>
      </c>
    </row>
    <row r="83" spans="1:17" ht="13.5" customHeight="1">
      <c r="A83" s="395"/>
      <c r="B83" s="396">
        <v>11</v>
      </c>
      <c r="C83" s="493">
        <v>-5.0688739188952496</v>
      </c>
      <c r="D83" s="514">
        <v>-1.34307530716401</v>
      </c>
      <c r="E83" s="529">
        <v>-9.5736160477565253</v>
      </c>
      <c r="F83" s="399">
        <v>-8.867832758344651</v>
      </c>
      <c r="G83" s="408">
        <v>-16.899999999999999</v>
      </c>
      <c r="H83" s="553">
        <v>24272</v>
      </c>
      <c r="I83" s="540">
        <v>-27.585178113252585</v>
      </c>
      <c r="J83" s="399">
        <v>28.309888839721701</v>
      </c>
      <c r="K83" s="458">
        <v>29.984735488891602</v>
      </c>
      <c r="L83" s="399">
        <v>25.7133083343506</v>
      </c>
      <c r="M83" s="400">
        <v>38.707363128662102</v>
      </c>
      <c r="N83" s="400">
        <v>25.241207122802699</v>
      </c>
      <c r="O83" s="400">
        <v>21.90283203125</v>
      </c>
      <c r="P83" s="468">
        <v>1587287.6661739571</v>
      </c>
      <c r="Q83" s="402">
        <v>-27.748578631292364</v>
      </c>
    </row>
    <row r="84" spans="1:17" ht="14.25" customHeight="1" thickBot="1">
      <c r="A84" s="291"/>
      <c r="B84" s="292">
        <v>12</v>
      </c>
      <c r="C84" s="496">
        <v>0.63358163780711152</v>
      </c>
      <c r="D84" s="515">
        <v>10.054734758100548</v>
      </c>
      <c r="E84" s="412">
        <v>-6.2912859806005876</v>
      </c>
      <c r="F84" s="294">
        <v>7.9497733368253831</v>
      </c>
      <c r="G84" s="303">
        <v>-4.4000000000000004</v>
      </c>
      <c r="H84" s="555">
        <v>31090</v>
      </c>
      <c r="I84" s="542">
        <v>-11.123181155484406</v>
      </c>
      <c r="J84" s="296">
        <v>29.357845306396499</v>
      </c>
      <c r="K84" s="457">
        <v>29.714038848876999</v>
      </c>
      <c r="L84" s="294">
        <v>26.562252044677699</v>
      </c>
      <c r="M84" s="295">
        <v>36.599159240722699</v>
      </c>
      <c r="N84" s="295">
        <v>25.946697235107401</v>
      </c>
      <c r="O84" s="295">
        <v>27.967077255248999</v>
      </c>
      <c r="P84" s="467">
        <v>1717291.3178343724</v>
      </c>
      <c r="Q84" s="297">
        <v>-11.77880987837705</v>
      </c>
    </row>
    <row r="85" spans="1:17" ht="14.25" customHeight="1">
      <c r="A85" s="111">
        <v>2020</v>
      </c>
      <c r="B85" s="113">
        <v>1</v>
      </c>
      <c r="C85" s="495">
        <v>1.7176780739569892</v>
      </c>
      <c r="D85" s="512">
        <v>1.104088434209971</v>
      </c>
      <c r="E85" s="121">
        <v>-0.9290638197550618</v>
      </c>
      <c r="F85" s="120">
        <v>1.1442859292240648</v>
      </c>
      <c r="G85" s="64">
        <v>-3.3</v>
      </c>
      <c r="H85" s="550">
        <v>32104</v>
      </c>
      <c r="I85" s="537">
        <v>-12.147333278603289</v>
      </c>
      <c r="J85" s="114">
        <v>30.4445896148682</v>
      </c>
      <c r="K85" s="452">
        <v>33.664237976074197</v>
      </c>
      <c r="L85" s="114">
        <v>27.177597045898398</v>
      </c>
      <c r="M85" s="115">
        <v>35.997276306152301</v>
      </c>
      <c r="N85" s="115">
        <v>24.429315567016602</v>
      </c>
      <c r="O85" s="115">
        <v>30.954521179199201</v>
      </c>
      <c r="P85" s="462">
        <v>2536409.1215689788</v>
      </c>
      <c r="Q85" s="117">
        <v>-5.881256661232781</v>
      </c>
    </row>
    <row r="86" spans="1:17" ht="13.75" customHeight="1">
      <c r="A86" s="137"/>
      <c r="B86" s="138">
        <v>2</v>
      </c>
      <c r="C86" s="493">
        <v>3.9025719373272807</v>
      </c>
      <c r="D86" s="513">
        <v>1.230523689026497</v>
      </c>
      <c r="E86" s="393">
        <v>6.3146720275378625</v>
      </c>
      <c r="F86" s="145">
        <v>3.6383232618661276</v>
      </c>
      <c r="G86" s="66">
        <v>4.8</v>
      </c>
      <c r="H86" s="551">
        <v>25025</v>
      </c>
      <c r="I86" s="538">
        <v>-10.343221553453708</v>
      </c>
      <c r="J86" s="139">
        <v>32.692863464355497</v>
      </c>
      <c r="K86" s="454">
        <v>35.444889068603501</v>
      </c>
      <c r="L86" s="139">
        <v>30.452569961547901</v>
      </c>
      <c r="M86" s="140">
        <v>37.559944152832003</v>
      </c>
      <c r="N86" s="140">
        <v>26.065593719482401</v>
      </c>
      <c r="O86" s="140">
        <v>33.941310882568402</v>
      </c>
      <c r="P86" s="464">
        <v>2712964.0369718187</v>
      </c>
      <c r="Q86" s="142">
        <v>-1.5265849208206839</v>
      </c>
    </row>
    <row r="87" spans="1:17" ht="14.25" customHeight="1">
      <c r="A87" s="395"/>
      <c r="B87" s="396">
        <v>3</v>
      </c>
      <c r="C87" s="493">
        <v>-8.9447681848504743</v>
      </c>
      <c r="D87" s="514">
        <v>-14.155101342970767</v>
      </c>
      <c r="E87" s="406">
        <v>7.3443256213759582</v>
      </c>
      <c r="F87" s="405">
        <v>9.0896620407894027</v>
      </c>
      <c r="G87" s="397">
        <v>-19.600000000000001</v>
      </c>
      <c r="H87" s="552">
        <v>19177</v>
      </c>
      <c r="I87" s="539">
        <v>-36.497897281366932</v>
      </c>
      <c r="J87" s="399">
        <v>27.8127117156982</v>
      </c>
      <c r="K87" s="458">
        <v>31.560626983642599</v>
      </c>
      <c r="L87" s="399">
        <v>27.620796203613299</v>
      </c>
      <c r="M87" s="400">
        <v>32.023635864257798</v>
      </c>
      <c r="N87" s="400">
        <v>23.117803573608398</v>
      </c>
      <c r="O87" s="400">
        <v>24.740695953369102</v>
      </c>
      <c r="P87" s="468">
        <v>987137.07217150694</v>
      </c>
      <c r="Q87" s="402">
        <v>-50.72120582107145</v>
      </c>
    </row>
    <row r="88" spans="1:17" ht="14.25" customHeight="1">
      <c r="A88" s="137"/>
      <c r="B88" s="138">
        <v>4</v>
      </c>
      <c r="C88" s="493">
        <v>-24.937604473802452</v>
      </c>
      <c r="D88" s="513">
        <v>-20.209595013897797</v>
      </c>
      <c r="E88" s="393">
        <v>-8.2279308058634779</v>
      </c>
      <c r="F88" s="145">
        <v>-16.703272457749286</v>
      </c>
      <c r="G88" s="66">
        <v>-46.5</v>
      </c>
      <c r="H88" s="551">
        <v>8906</v>
      </c>
      <c r="I88" s="538">
        <v>-72.777845702408612</v>
      </c>
      <c r="J88" s="139">
        <v>21.6031844850447</v>
      </c>
      <c r="K88" s="454">
        <v>22.001476436304198</v>
      </c>
      <c r="L88" s="139">
        <v>23.355466545535801</v>
      </c>
      <c r="M88" s="140">
        <v>28.560939173404702</v>
      </c>
      <c r="N88" s="140">
        <v>19.109795504630799</v>
      </c>
      <c r="O88" s="140">
        <v>14.988244765347901</v>
      </c>
      <c r="P88" s="464">
        <v>150923.89110319482</v>
      </c>
      <c r="Q88" s="142">
        <v>-91.454179482206257</v>
      </c>
    </row>
    <row r="89" spans="1:17" ht="14.25" customHeight="1">
      <c r="A89" s="137"/>
      <c r="B89" s="138">
        <v>5</v>
      </c>
      <c r="C89" s="577">
        <v>-23.401121487327501</v>
      </c>
      <c r="D89" s="578">
        <v>5.358584399994526</v>
      </c>
      <c r="E89" s="393">
        <v>2.3423996846979698</v>
      </c>
      <c r="F89" s="145">
        <v>8.0098003769596637</v>
      </c>
      <c r="G89" s="66">
        <v>-48.3</v>
      </c>
      <c r="H89" s="551">
        <v>8681</v>
      </c>
      <c r="I89" s="538">
        <v>-72.179848737341374</v>
      </c>
      <c r="J89" s="139">
        <v>21.2</v>
      </c>
      <c r="K89" s="454">
        <v>21.6</v>
      </c>
      <c r="L89" s="139">
        <v>21.5</v>
      </c>
      <c r="M89" s="140">
        <v>28.3</v>
      </c>
      <c r="N89" s="140">
        <v>19.7</v>
      </c>
      <c r="O89" s="140">
        <v>14.9</v>
      </c>
      <c r="P89" s="464">
        <v>186462.84125867157</v>
      </c>
      <c r="Q89" s="142">
        <v>-88.656164724923443</v>
      </c>
    </row>
    <row r="90" spans="1:17" ht="14.25" customHeight="1">
      <c r="A90" s="137"/>
      <c r="B90" s="138">
        <v>6</v>
      </c>
      <c r="C90" s="577">
        <v>-16.033218879478966</v>
      </c>
      <c r="D90" s="578">
        <v>4.058743884069016</v>
      </c>
      <c r="E90" s="393">
        <v>-7.599510317759349</v>
      </c>
      <c r="F90" s="145">
        <v>-2.3723200850275239</v>
      </c>
      <c r="G90" s="147">
        <v>-55.7</v>
      </c>
      <c r="H90" s="464">
        <v>8971</v>
      </c>
      <c r="I90" s="142">
        <v>-68.46305280179989</v>
      </c>
      <c r="J90" s="139">
        <v>20.3</v>
      </c>
      <c r="K90" s="454">
        <v>17.399999999999999</v>
      </c>
      <c r="L90" s="139">
        <v>17.2</v>
      </c>
      <c r="M90" s="140">
        <v>31.3</v>
      </c>
      <c r="N90" s="140">
        <v>20.7</v>
      </c>
      <c r="O90" s="140">
        <v>15.1</v>
      </c>
      <c r="P90" s="464">
        <v>214364.5185996129</v>
      </c>
      <c r="Q90" s="142">
        <v>-86.131176799396059</v>
      </c>
    </row>
    <row r="91" spans="1:17" ht="14.25" customHeight="1">
      <c r="A91" s="137"/>
      <c r="B91" s="138">
        <v>7</v>
      </c>
      <c r="C91" s="577">
        <v>-11.199506170497671</v>
      </c>
      <c r="D91" s="578">
        <v>5.9412060237165054</v>
      </c>
      <c r="E91" s="393">
        <v>0.28944896088620237</v>
      </c>
      <c r="F91" s="145">
        <v>2.1716182466742451</v>
      </c>
      <c r="G91" s="147">
        <v>-47.9</v>
      </c>
      <c r="H91" s="464">
        <v>11464</v>
      </c>
      <c r="I91" s="142">
        <f>H91/H79*100-100</f>
        <v>-63.576285187774033</v>
      </c>
      <c r="J91" s="139">
        <v>21.2</v>
      </c>
      <c r="K91" s="454">
        <v>17</v>
      </c>
      <c r="L91" s="139">
        <v>15.1</v>
      </c>
      <c r="M91" s="140">
        <v>34.200000000000003</v>
      </c>
      <c r="N91" s="140">
        <v>23.5</v>
      </c>
      <c r="O91" s="140">
        <v>16.399999999999999</v>
      </c>
      <c r="P91" s="464">
        <v>208336.11540680384</v>
      </c>
      <c r="Q91" s="142">
        <v>-90.521770198750033</v>
      </c>
    </row>
    <row r="92" spans="1:17" ht="14.25" customHeight="1" thickBot="1">
      <c r="A92" s="291"/>
      <c r="B92" s="292">
        <v>8</v>
      </c>
      <c r="C92" s="496"/>
      <c r="D92" s="515"/>
      <c r="E92" s="301"/>
      <c r="F92" s="300"/>
      <c r="G92" s="303"/>
      <c r="H92" s="467">
        <v>19037</v>
      </c>
      <c r="I92" s="297">
        <v>-42.415076076106352</v>
      </c>
      <c r="J92" s="294">
        <v>25.5</v>
      </c>
      <c r="K92" s="457">
        <v>23.6</v>
      </c>
      <c r="L92" s="294">
        <v>20.100000000000001</v>
      </c>
      <c r="M92" s="295">
        <v>38.299999999999997</v>
      </c>
      <c r="N92" s="295">
        <v>20.2</v>
      </c>
      <c r="O92" s="295">
        <v>25.3</v>
      </c>
      <c r="P92" s="296"/>
      <c r="Q92" s="297"/>
    </row>
    <row r="93" spans="1:17" ht="14.25" hidden="1" customHeight="1">
      <c r="A93" s="395"/>
      <c r="B93" s="396">
        <v>9</v>
      </c>
      <c r="C93" s="580"/>
      <c r="D93" s="581"/>
      <c r="E93" s="406"/>
      <c r="F93" s="405"/>
      <c r="G93" s="408"/>
      <c r="H93" s="401"/>
      <c r="I93" s="402">
        <v>-100</v>
      </c>
      <c r="J93" s="399"/>
      <c r="K93" s="458"/>
      <c r="L93" s="399"/>
      <c r="M93" s="400"/>
      <c r="N93" s="400"/>
      <c r="O93" s="400"/>
      <c r="P93" s="401"/>
      <c r="Q93" s="402"/>
    </row>
    <row r="94" spans="1:17" ht="14.25" hidden="1" customHeight="1">
      <c r="A94" s="137"/>
      <c r="B94" s="138">
        <v>10</v>
      </c>
      <c r="C94" s="577"/>
      <c r="D94" s="578"/>
      <c r="E94" s="393"/>
      <c r="F94" s="145"/>
      <c r="G94" s="147"/>
      <c r="H94" s="141"/>
      <c r="I94" s="142">
        <v>-100</v>
      </c>
      <c r="J94" s="139"/>
      <c r="K94" s="454"/>
      <c r="L94" s="139"/>
      <c r="M94" s="140"/>
      <c r="N94" s="140"/>
      <c r="O94" s="140"/>
      <c r="P94" s="141"/>
      <c r="Q94" s="142"/>
    </row>
    <row r="95" spans="1:17" ht="14.25" hidden="1" customHeight="1">
      <c r="A95" s="395"/>
      <c r="B95" s="396">
        <v>11</v>
      </c>
      <c r="C95" s="577"/>
      <c r="D95" s="578"/>
      <c r="E95" s="393"/>
      <c r="F95" s="145"/>
      <c r="G95" s="408"/>
      <c r="H95" s="401"/>
      <c r="I95" s="402">
        <v>-100</v>
      </c>
      <c r="J95" s="139"/>
      <c r="K95" s="454"/>
      <c r="L95" s="139"/>
      <c r="M95" s="140"/>
      <c r="N95" s="140"/>
      <c r="O95" s="400"/>
      <c r="P95" s="401"/>
      <c r="Q95" s="402"/>
    </row>
    <row r="96" spans="1:17" ht="14.25" hidden="1" customHeight="1" thickBot="1">
      <c r="A96" s="291"/>
      <c r="B96" s="292">
        <v>12</v>
      </c>
      <c r="C96" s="496"/>
      <c r="D96" s="579"/>
      <c r="E96" s="296"/>
      <c r="F96" s="164"/>
      <c r="G96" s="303"/>
      <c r="H96" s="296"/>
      <c r="I96" s="297">
        <v>-100</v>
      </c>
      <c r="J96" s="412"/>
      <c r="K96" s="294"/>
      <c r="L96" s="456"/>
      <c r="M96" s="295"/>
      <c r="N96" s="295"/>
      <c r="O96" s="295"/>
      <c r="P96" s="296"/>
      <c r="Q96" s="297"/>
    </row>
    <row r="97" spans="1:17" ht="14.25" customHeight="1">
      <c r="A97" s="74"/>
      <c r="B97" s="74"/>
      <c r="C97" s="441"/>
      <c r="D97" s="441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>
      <c r="A98" s="69" t="s">
        <v>101</v>
      </c>
      <c r="B98" s="170"/>
      <c r="C98" s="367"/>
      <c r="D98" s="367"/>
      <c r="E98" s="367"/>
      <c r="F98" s="367"/>
      <c r="G98" s="367"/>
      <c r="H98" s="367"/>
      <c r="I98" s="367"/>
      <c r="J98" s="384"/>
      <c r="K98" s="384"/>
      <c r="L98" s="384"/>
      <c r="M98" s="384"/>
      <c r="N98" s="384"/>
      <c r="O98" s="384"/>
      <c r="P98" s="170"/>
      <c r="Q98" s="170"/>
    </row>
    <row r="99" spans="1:17">
      <c r="A99" s="69"/>
      <c r="B99" s="170"/>
      <c r="C99" s="367"/>
      <c r="D99" s="367"/>
      <c r="E99" s="367"/>
      <c r="F99" s="367"/>
      <c r="G99" s="367"/>
      <c r="H99" s="367"/>
      <c r="I99" s="367"/>
      <c r="J99" s="170"/>
      <c r="K99" s="170"/>
      <c r="L99" s="170"/>
      <c r="M99" s="170"/>
      <c r="N99" s="170"/>
      <c r="O99" s="170"/>
      <c r="P99" s="170"/>
      <c r="Q99" s="170"/>
    </row>
    <row r="100" spans="1:17">
      <c r="A100" s="1"/>
      <c r="B100" s="1"/>
      <c r="C100" s="368"/>
      <c r="D100" s="368"/>
      <c r="E100" s="368"/>
      <c r="F100" s="368"/>
      <c r="G100" s="368"/>
      <c r="H100" s="368"/>
      <c r="I100" s="368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368"/>
      <c r="D101" s="368"/>
      <c r="E101" s="368"/>
      <c r="F101" s="368"/>
      <c r="G101" s="368"/>
      <c r="H101" s="368"/>
      <c r="I101" s="368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368"/>
      <c r="D102" s="368"/>
      <c r="E102" s="368"/>
      <c r="F102" s="368"/>
      <c r="G102" s="368"/>
      <c r="H102" s="368"/>
      <c r="I102" s="368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368"/>
      <c r="D103" s="368"/>
      <c r="E103" s="368"/>
      <c r="F103" s="368"/>
      <c r="G103" s="368"/>
      <c r="H103" s="368"/>
      <c r="I103" s="368"/>
      <c r="J103" s="1"/>
      <c r="K103" s="1"/>
      <c r="L103" s="1"/>
      <c r="M103" s="1"/>
      <c r="N103" s="1"/>
      <c r="O103" s="1"/>
      <c r="P103" s="1"/>
      <c r="Q103" s="1"/>
    </row>
  </sheetData>
  <mergeCells count="9"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Ikumi&amp;Shinichiro Imamura</cp:lastModifiedBy>
  <cp:lastPrinted>2020-06-04T02:43:27Z</cp:lastPrinted>
  <dcterms:created xsi:type="dcterms:W3CDTF">2017-03-22T22:23:09Z</dcterms:created>
  <dcterms:modified xsi:type="dcterms:W3CDTF">2020-09-08T13:38:58Z</dcterms:modified>
</cp:coreProperties>
</file>