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defaultThemeVersion="124226"/>
  <xr:revisionPtr revIDLastSave="0" documentId="13_ncr:1_{AAD4FD15-2DEE-406C-A640-2212EA54018F}" xr6:coauthVersionLast="47" xr6:coauthVersionMax="47" xr10:uidLastSave="{00000000-0000-0000-0000-000000000000}"/>
  <bookViews>
    <workbookView xWindow="-120" yWindow="-16320" windowWidth="29040" windowHeight="15840" tabRatio="671" activeTab="1" xr2:uid="{00000000-000D-0000-FFFF-FFFF00000000}"/>
  </bookViews>
  <sheets>
    <sheet name="主要経済指標No1" sheetId="1" r:id="rId1"/>
    <sheet name="主要経済指標No2" sheetId="2" r:id="rId2"/>
    <sheet name="主要経済指標No3" sheetId="3" r:id="rId3"/>
  </sheets>
  <definedNames>
    <definedName name="_xlnm.Print_Area" localSheetId="0">主要経済指標No1!$A$1:$S$86</definedName>
    <definedName name="_xlnm.Print_Area" localSheetId="1">主要経済指標No2!$A$1:$Q$84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2" i="2" l="1"/>
  <c r="O75" i="2" s="1"/>
  <c r="O78" i="2" s="1"/>
  <c r="L6" i="2" l="1"/>
  <c r="G9" i="2"/>
  <c r="G8" i="2"/>
  <c r="G7" i="2"/>
  <c r="G6" i="2"/>
  <c r="G5" i="2"/>
  <c r="O10" i="1"/>
  <c r="O9" i="1"/>
  <c r="O8" i="1"/>
  <c r="O7" i="1"/>
  <c r="O6" i="1"/>
  <c r="N9" i="1"/>
  <c r="N8" i="1"/>
  <c r="N10" i="1"/>
  <c r="N7" i="1"/>
  <c r="N6" i="1"/>
  <c r="M10" i="1"/>
  <c r="M9" i="1"/>
  <c r="M8" i="1"/>
  <c r="M7" i="1"/>
  <c r="M6" i="1"/>
  <c r="K6" i="1"/>
  <c r="K7" i="1"/>
  <c r="K8" i="1"/>
  <c r="K9" i="1"/>
  <c r="K10" i="1"/>
  <c r="L10" i="1"/>
  <c r="L9" i="1"/>
  <c r="L8" i="1"/>
  <c r="L7" i="1"/>
  <c r="L6" i="1"/>
  <c r="I10" i="1"/>
  <c r="J9" i="1"/>
  <c r="I9" i="1"/>
  <c r="J8" i="1"/>
  <c r="I8" i="1"/>
  <c r="J7" i="1"/>
  <c r="I7" i="1"/>
  <c r="G9" i="1"/>
  <c r="G10" i="1"/>
  <c r="G8" i="1"/>
  <c r="G7" i="1"/>
  <c r="G6" i="1"/>
  <c r="H9" i="1"/>
  <c r="L9" i="2" l="1"/>
  <c r="L8" i="2"/>
  <c r="L7" i="2"/>
  <c r="L5" i="2"/>
  <c r="M6" i="2" s="1"/>
  <c r="J10" i="3"/>
  <c r="J9" i="3"/>
  <c r="J8" i="3"/>
  <c r="J7" i="3"/>
  <c r="J6" i="3"/>
  <c r="M9" i="2" l="1"/>
  <c r="M8" i="2"/>
  <c r="M7" i="2"/>
  <c r="P5" i="2" l="1"/>
  <c r="J6" i="2"/>
  <c r="J5" i="2"/>
  <c r="K6" i="2" l="1"/>
  <c r="J9" i="2"/>
  <c r="J8" i="2"/>
  <c r="J7" i="2"/>
  <c r="K7" i="2" s="1"/>
  <c r="H9" i="2"/>
  <c r="H8" i="2"/>
  <c r="H7" i="2"/>
  <c r="H6" i="2"/>
  <c r="H5" i="2"/>
  <c r="I6" i="2" l="1"/>
  <c r="I9" i="2"/>
  <c r="K8" i="2"/>
  <c r="I7" i="2"/>
  <c r="K9" i="2"/>
  <c r="I8" i="2"/>
  <c r="P6" i="1"/>
  <c r="Q6" i="1"/>
  <c r="R6" i="1"/>
  <c r="S6" i="1"/>
  <c r="S7" i="1"/>
  <c r="S8" i="1"/>
  <c r="S10" i="1"/>
  <c r="H6" i="1" l="1"/>
  <c r="H10" i="1"/>
  <c r="H8" i="1"/>
  <c r="H7" i="1"/>
  <c r="Q9" i="2" l="1"/>
  <c r="Q8" i="2"/>
  <c r="Q7" i="2"/>
  <c r="Q6" i="2"/>
  <c r="Q5" i="2"/>
  <c r="R10" i="1" l="1"/>
  <c r="Q10" i="1"/>
  <c r="P10" i="1"/>
  <c r="J10" i="1"/>
  <c r="O10" i="3" l="1"/>
  <c r="N10" i="3"/>
  <c r="M10" i="3"/>
  <c r="L10" i="3"/>
  <c r="K10" i="3"/>
  <c r="H10" i="3"/>
  <c r="P9" i="2"/>
  <c r="F9" i="2" l="1"/>
  <c r="D9" i="2"/>
  <c r="O60" i="2" l="1"/>
  <c r="O63" i="2" s="1"/>
  <c r="O48" i="2"/>
  <c r="O51" i="2" s="1"/>
  <c r="O54" i="2" s="1"/>
  <c r="O57" i="2" s="1"/>
  <c r="N8" i="2" s="1"/>
  <c r="O36" i="2"/>
  <c r="O39" i="2" s="1"/>
  <c r="O42" i="2" s="1"/>
  <c r="O45" i="2" s="1"/>
  <c r="N7" i="2" s="1"/>
  <c r="O24" i="2"/>
  <c r="O27" i="2" s="1"/>
  <c r="O30" i="2" s="1"/>
  <c r="O33" i="2" s="1"/>
  <c r="N6" i="2" s="1"/>
  <c r="O66" i="2" l="1"/>
  <c r="O69" i="2" s="1"/>
  <c r="N9" i="2" s="1"/>
  <c r="S9" i="1"/>
  <c r="R9" i="1"/>
  <c r="Q9" i="1"/>
  <c r="P9" i="1"/>
  <c r="O9" i="3"/>
  <c r="N9" i="3"/>
  <c r="M9" i="3"/>
  <c r="L9" i="3"/>
  <c r="K9" i="3"/>
  <c r="H9" i="3"/>
  <c r="I10" i="3" s="1"/>
  <c r="P8" i="2"/>
  <c r="F8" i="2"/>
  <c r="D8" i="2"/>
  <c r="P8" i="1" l="1"/>
  <c r="Q8" i="1"/>
  <c r="R8" i="1"/>
  <c r="P7" i="1"/>
  <c r="Q7" i="1"/>
  <c r="R7" i="1"/>
  <c r="D7" i="2"/>
  <c r="F7" i="2"/>
  <c r="P6" i="2"/>
  <c r="P7" i="2"/>
  <c r="H8" i="3"/>
  <c r="I9" i="3" s="1"/>
  <c r="O8" i="3"/>
  <c r="N8" i="3"/>
  <c r="M8" i="3"/>
  <c r="L8" i="3"/>
  <c r="K8" i="3"/>
  <c r="O7" i="3" l="1"/>
  <c r="N7" i="3"/>
  <c r="M7" i="3"/>
  <c r="L7" i="3"/>
  <c r="K7" i="3"/>
  <c r="H7" i="3"/>
  <c r="F6" i="2"/>
  <c r="D6" i="2"/>
  <c r="I8" i="3" l="1"/>
  <c r="O6" i="3"/>
  <c r="N6" i="3"/>
  <c r="M6" i="3"/>
  <c r="L6" i="3"/>
  <c r="K6" i="3"/>
  <c r="H6" i="3"/>
  <c r="I7" i="3" s="1"/>
  <c r="F5" i="2"/>
  <c r="D5" i="2"/>
  <c r="O12" i="2"/>
  <c r="O15" i="2" s="1"/>
  <c r="O18" i="2" s="1"/>
  <c r="O21" i="2" s="1"/>
  <c r="N5" i="2" s="1"/>
</calcChain>
</file>

<file path=xl/sharedStrings.xml><?xml version="1.0" encoding="utf-8"?>
<sst xmlns="http://schemas.openxmlformats.org/spreadsheetml/2006/main" count="231" uniqueCount="98">
  <si>
    <t>年</t>
  </si>
  <si>
    <t>月</t>
  </si>
  <si>
    <t>実質GDP</t>
    <rPh sb="0" eb="2">
      <t>ジッシツ</t>
    </rPh>
    <phoneticPr fontId="3"/>
  </si>
  <si>
    <t>経済活動</t>
    <phoneticPr fontId="3"/>
  </si>
  <si>
    <t>工業</t>
    <phoneticPr fontId="3"/>
  </si>
  <si>
    <t>鉱業</t>
  </si>
  <si>
    <t>消費者物価</t>
    <phoneticPr fontId="3"/>
  </si>
  <si>
    <t>生産者物価</t>
    <rPh sb="0" eb="3">
      <t>セイサンシャ</t>
    </rPh>
    <rPh sb="3" eb="5">
      <t>ブッカ</t>
    </rPh>
    <phoneticPr fontId="3"/>
  </si>
  <si>
    <t>失業率</t>
    <phoneticPr fontId="3"/>
  </si>
  <si>
    <t>労働力</t>
    <phoneticPr fontId="3"/>
  </si>
  <si>
    <t>就業者</t>
    <phoneticPr fontId="3"/>
  </si>
  <si>
    <t>名目賃金</t>
    <phoneticPr fontId="3"/>
  </si>
  <si>
    <t>実質賃金</t>
    <phoneticPr fontId="3"/>
  </si>
  <si>
    <t>銅価格</t>
  </si>
  <si>
    <t>成長率</t>
    <rPh sb="0" eb="3">
      <t>セイチョウリツ</t>
    </rPh>
    <phoneticPr fontId="3"/>
  </si>
  <si>
    <t>指数</t>
    <rPh sb="0" eb="2">
      <t>シスウ</t>
    </rPh>
    <phoneticPr fontId="3"/>
  </si>
  <si>
    <t>生産</t>
    <phoneticPr fontId="3"/>
  </si>
  <si>
    <t>生産</t>
  </si>
  <si>
    <t>人口</t>
    <rPh sb="0" eb="2">
      <t>ジンコウ</t>
    </rPh>
    <phoneticPr fontId="3"/>
  </si>
  <si>
    <t>数</t>
    <phoneticPr fontId="3"/>
  </si>
  <si>
    <t>(時間当たり)</t>
    <phoneticPr fontId="3"/>
  </si>
  <si>
    <t>(IMACEC)</t>
    <phoneticPr fontId="3"/>
  </si>
  <si>
    <t>全国</t>
  </si>
  <si>
    <t>首都州</t>
  </si>
  <si>
    <t>(2016年基準）</t>
    <rPh sb="5" eb="6">
      <t>ネン</t>
    </rPh>
    <rPh sb="6" eb="8">
      <t>キジュン</t>
    </rPh>
    <phoneticPr fontId="2"/>
  </si>
  <si>
    <t xml:space="preserve"> </t>
  </si>
  <si>
    <t>％</t>
  </si>
  <si>
    <t>％</t>
    <phoneticPr fontId="3"/>
  </si>
  <si>
    <t>セント</t>
  </si>
  <si>
    <t>前年比</t>
  </si>
  <si>
    <t>平均</t>
    <phoneticPr fontId="3"/>
  </si>
  <si>
    <t>平均</t>
  </si>
  <si>
    <t>年末</t>
  </si>
  <si>
    <t>平均</t>
    <rPh sb="0" eb="2">
      <t>ヘイキン</t>
    </rPh>
    <phoneticPr fontId="2"/>
  </si>
  <si>
    <t>年平均</t>
  </si>
  <si>
    <t>-</t>
  </si>
  <si>
    <t>前年同期比</t>
    <rPh sb="0" eb="2">
      <t>ゼンネン</t>
    </rPh>
    <rPh sb="2" eb="5">
      <t>ドウキヒ</t>
    </rPh>
    <phoneticPr fontId="3"/>
  </si>
  <si>
    <t>前年同月比</t>
    <rPh sb="0" eb="2">
      <t>ゼンネン</t>
    </rPh>
    <rPh sb="2" eb="5">
      <t>ドウゲツヒ</t>
    </rPh>
    <phoneticPr fontId="3"/>
  </si>
  <si>
    <t>前月比</t>
    <rPh sb="0" eb="3">
      <t>ゼンゲツヒ</t>
    </rPh>
    <phoneticPr fontId="3"/>
  </si>
  <si>
    <t>月値</t>
    <rPh sb="0" eb="1">
      <t>ゲツ</t>
    </rPh>
    <rPh sb="1" eb="2">
      <t>チ</t>
    </rPh>
    <phoneticPr fontId="3"/>
  </si>
  <si>
    <t>月平均値</t>
    <rPh sb="0" eb="3">
      <t>ツキヘイキン</t>
    </rPh>
    <rPh sb="3" eb="4">
      <t>チ</t>
    </rPh>
    <phoneticPr fontId="3"/>
  </si>
  <si>
    <t>-</t>
    <phoneticPr fontId="2"/>
  </si>
  <si>
    <t>　　　</t>
    <phoneticPr fontId="3"/>
  </si>
  <si>
    <t>為替</t>
    <phoneticPr fontId="3"/>
  </si>
  <si>
    <t>輸　　出</t>
    <phoneticPr fontId="3"/>
  </si>
  <si>
    <t>輸　　入</t>
    <phoneticPr fontId="3"/>
  </si>
  <si>
    <t>貿易収支</t>
    <phoneticPr fontId="3"/>
  </si>
  <si>
    <t>経常収支</t>
    <phoneticPr fontId="3"/>
  </si>
  <si>
    <t>外貨準備</t>
    <phoneticPr fontId="3"/>
  </si>
  <si>
    <t>対外債務</t>
    <rPh sb="0" eb="2">
      <t>タイガイ</t>
    </rPh>
    <rPh sb="2" eb="4">
      <t>サイム</t>
    </rPh>
    <phoneticPr fontId="3"/>
  </si>
  <si>
    <t>レート</t>
    <phoneticPr fontId="3"/>
  </si>
  <si>
    <t>百万ﾄﾞﾙ</t>
  </si>
  <si>
    <t>年間</t>
  </si>
  <si>
    <t>月平均値</t>
    <rPh sb="0" eb="1">
      <t>ツキ</t>
    </rPh>
    <rPh sb="1" eb="4">
      <t>ヘイキンチ</t>
    </rPh>
    <phoneticPr fontId="3"/>
  </si>
  <si>
    <t>年初からの累積値</t>
    <rPh sb="0" eb="2">
      <t>ネンショ</t>
    </rPh>
    <rPh sb="5" eb="7">
      <t>ルイセキ</t>
    </rPh>
    <rPh sb="7" eb="8">
      <t>チ</t>
    </rPh>
    <phoneticPr fontId="3"/>
  </si>
  <si>
    <t>月末値</t>
    <rPh sb="0" eb="2">
      <t>ゲツマツ</t>
    </rPh>
    <rPh sb="2" eb="3">
      <t>チ</t>
    </rPh>
    <phoneticPr fontId="3"/>
  </si>
  <si>
    <t>商業活動指数(IAC)</t>
    <rPh sb="0" eb="2">
      <t>ショウギョウ</t>
    </rPh>
    <rPh sb="2" eb="4">
      <t>カツドウ</t>
    </rPh>
    <rPh sb="4" eb="6">
      <t>シスウ</t>
    </rPh>
    <phoneticPr fontId="3"/>
  </si>
  <si>
    <t>スーパーマーケット</t>
    <phoneticPr fontId="3"/>
  </si>
  <si>
    <t>首都圏州</t>
    <rPh sb="0" eb="3">
      <t>シュトケン</t>
    </rPh>
    <rPh sb="3" eb="4">
      <t>シュウ</t>
    </rPh>
    <phoneticPr fontId="2"/>
  </si>
  <si>
    <t>新車販売</t>
    <rPh sb="0" eb="2">
      <t>シンシャ</t>
    </rPh>
    <rPh sb="2" eb="4">
      <t>ハンバイ</t>
    </rPh>
    <phoneticPr fontId="2"/>
  </si>
  <si>
    <t>消費者経済認識指数(IPEC)</t>
    <rPh sb="0" eb="3">
      <t>ショウヒシャ</t>
    </rPh>
    <rPh sb="3" eb="5">
      <t>ケイザイ</t>
    </rPh>
    <rPh sb="5" eb="7">
      <t>ニンシキ</t>
    </rPh>
    <rPh sb="7" eb="9">
      <t>シスウ</t>
    </rPh>
    <phoneticPr fontId="3"/>
  </si>
  <si>
    <t>総合</t>
    <rPh sb="0" eb="2">
      <t>ソウゴウ</t>
    </rPh>
    <phoneticPr fontId="2"/>
  </si>
  <si>
    <t>自動車含小売</t>
    <rPh sb="0" eb="3">
      <t>ジドウシャ</t>
    </rPh>
    <rPh sb="3" eb="4">
      <t>フク</t>
    </rPh>
    <rPh sb="4" eb="6">
      <t>コウ</t>
    </rPh>
    <phoneticPr fontId="2"/>
  </si>
  <si>
    <t>販売指数</t>
    <rPh sb="0" eb="2">
      <t>ハンバイ</t>
    </rPh>
    <rPh sb="2" eb="4">
      <t>シスウ</t>
    </rPh>
    <phoneticPr fontId="3"/>
  </si>
  <si>
    <t>小売指数</t>
    <rPh sb="0" eb="2">
      <t>コウ</t>
    </rPh>
    <rPh sb="2" eb="4">
      <t>シスウ</t>
    </rPh>
    <phoneticPr fontId="2"/>
  </si>
  <si>
    <t>台数</t>
    <rPh sb="0" eb="2">
      <t>ダイスウ</t>
    </rPh>
    <phoneticPr fontId="2"/>
  </si>
  <si>
    <t>季節調整値</t>
    <rPh sb="0" eb="2">
      <t>キセツ</t>
    </rPh>
    <rPh sb="2" eb="5">
      <t>チョウセイチ</t>
    </rPh>
    <phoneticPr fontId="2"/>
  </si>
  <si>
    <t>(2018年基準)</t>
    <rPh sb="5" eb="8">
      <t>ネンキジュン</t>
    </rPh>
    <phoneticPr fontId="2"/>
  </si>
  <si>
    <t>個人の経済</t>
    <rPh sb="0" eb="2">
      <t>コジン</t>
    </rPh>
    <rPh sb="3" eb="5">
      <t>ケイザイ</t>
    </rPh>
    <phoneticPr fontId="2"/>
  </si>
  <si>
    <t>国の</t>
    <rPh sb="0" eb="1">
      <t>クニ</t>
    </rPh>
    <phoneticPr fontId="2"/>
  </si>
  <si>
    <t>短期景気</t>
    <rPh sb="0" eb="2">
      <t>タンキ</t>
    </rPh>
    <rPh sb="2" eb="4">
      <t>ケイキ</t>
    </rPh>
    <phoneticPr fontId="2"/>
  </si>
  <si>
    <t>長期景気</t>
    <rPh sb="0" eb="2">
      <t>チョウキ</t>
    </rPh>
    <rPh sb="2" eb="4">
      <t>ケイキ</t>
    </rPh>
    <phoneticPr fontId="2"/>
  </si>
  <si>
    <t>家計消費</t>
    <rPh sb="0" eb="2">
      <t>カケイ</t>
    </rPh>
    <rPh sb="2" eb="4">
      <t>ショウヒ</t>
    </rPh>
    <phoneticPr fontId="2"/>
  </si>
  <si>
    <t>台</t>
    <rPh sb="0" eb="1">
      <t>ダイ</t>
    </rPh>
    <phoneticPr fontId="2"/>
  </si>
  <si>
    <t>状況認識</t>
    <rPh sb="0" eb="2">
      <t>ジョウキョウ</t>
    </rPh>
    <rPh sb="2" eb="4">
      <t>ニンシキ</t>
    </rPh>
    <phoneticPr fontId="2"/>
  </si>
  <si>
    <t>経済状況</t>
    <rPh sb="0" eb="2">
      <t>ケイザイ</t>
    </rPh>
    <rPh sb="2" eb="4">
      <t>ジョウキョウ</t>
    </rPh>
    <phoneticPr fontId="2"/>
  </si>
  <si>
    <t>見通し</t>
    <rPh sb="0" eb="2">
      <t>ミトオ</t>
    </rPh>
    <phoneticPr fontId="2"/>
  </si>
  <si>
    <t>年計</t>
    <rPh sb="0" eb="1">
      <t>ネン</t>
    </rPh>
    <rPh sb="1" eb="2">
      <t>ケイ</t>
    </rPh>
    <phoneticPr fontId="2"/>
  </si>
  <si>
    <t>年平均値</t>
    <rPh sb="0" eb="3">
      <t>ネンヘイキン</t>
    </rPh>
    <rPh sb="3" eb="4">
      <t>チ</t>
    </rPh>
    <phoneticPr fontId="2"/>
  </si>
  <si>
    <t>前月比</t>
    <rPh sb="0" eb="3">
      <t>ゼンゲツヒ</t>
    </rPh>
    <phoneticPr fontId="2"/>
  </si>
  <si>
    <t>原数値</t>
    <rPh sb="0" eb="1">
      <t>ハラ</t>
    </rPh>
    <rPh sb="1" eb="2">
      <t>スウ</t>
    </rPh>
    <rPh sb="2" eb="3">
      <t>アタイ</t>
    </rPh>
    <phoneticPr fontId="3"/>
  </si>
  <si>
    <t>（出所）チリ国家統計院、チリ商工会議所、ANAC、Gfk Chile</t>
    <rPh sb="6" eb="8">
      <t>コッカ</t>
    </rPh>
    <rPh sb="8" eb="11">
      <t>トウケイイン</t>
    </rPh>
    <rPh sb="14" eb="16">
      <t>ショウコウ</t>
    </rPh>
    <rPh sb="16" eb="19">
      <t>カイギショ</t>
    </rPh>
    <phoneticPr fontId="3"/>
  </si>
  <si>
    <t>(2018年基準）</t>
    <rPh sb="5" eb="8">
      <t>ネンキジュン</t>
    </rPh>
    <phoneticPr fontId="2"/>
  </si>
  <si>
    <t>(2019年基準）</t>
    <rPh sb="5" eb="6">
      <t>ネン</t>
    </rPh>
    <rPh sb="6" eb="8">
      <t>キジュン</t>
    </rPh>
    <phoneticPr fontId="2"/>
  </si>
  <si>
    <t>（2018年基準）</t>
    <rPh sb="5" eb="6">
      <t>ネン</t>
    </rPh>
    <rPh sb="6" eb="8">
      <t>キジュン</t>
    </rPh>
    <phoneticPr fontId="2"/>
  </si>
  <si>
    <t>(2023年基準）</t>
    <rPh sb="5" eb="6">
      <t>ネン</t>
    </rPh>
    <rPh sb="6" eb="8">
      <t>キジュン</t>
    </rPh>
    <phoneticPr fontId="2"/>
  </si>
  <si>
    <t>(1ﾎﾟﾝﾄﾞ</t>
    <phoneticPr fontId="3"/>
  </si>
  <si>
    <t>当たり)</t>
    <rPh sb="0" eb="1">
      <t>ア</t>
    </rPh>
    <phoneticPr fontId="2"/>
  </si>
  <si>
    <t>（注）失業率、労働力人口及び就業者数は３か月平均で公表されているため、各月の値は当該期間の最終月の値として表示。</t>
    <rPh sb="12" eb="13">
      <t>オヨ</t>
    </rPh>
    <phoneticPr fontId="3"/>
  </si>
  <si>
    <t>（注）為替レートは、中銀が公表しているObservado値（銀行間レートの加重平均値）。</t>
    <phoneticPr fontId="3"/>
  </si>
  <si>
    <t>（出所）チリ中央銀行、チリ国家統計院</t>
    <rPh sb="13" eb="15">
      <t>コッカ</t>
    </rPh>
    <rPh sb="15" eb="18">
      <t>トウケイイン</t>
    </rPh>
    <phoneticPr fontId="3"/>
  </si>
  <si>
    <t>M1(名目)</t>
    <rPh sb="3" eb="5">
      <t>メイモク</t>
    </rPh>
    <phoneticPr fontId="3"/>
  </si>
  <si>
    <t>M2(名目)</t>
    <rPh sb="3" eb="5">
      <t>メイモク</t>
    </rPh>
    <phoneticPr fontId="3"/>
  </si>
  <si>
    <t>FOB</t>
  </si>
  <si>
    <t>FOB</t>
    <phoneticPr fontId="3"/>
  </si>
  <si>
    <t>ﾍﾟｿ/ﾄﾞﾙ</t>
    <phoneticPr fontId="3"/>
  </si>
  <si>
    <t>-</t>
    <phoneticPr fontId="2"/>
  </si>
  <si>
    <t>(2023年基準)</t>
    <rPh sb="5" eb="8">
      <t>ネンキジュン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</si>
</sst>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76" formatCode="0.0"/>
    <numFmt numFmtId="177" formatCode="#,##0.000;&quot;▲ &quot;#,##0.000"/>
    <numFmt numFmtId="178" formatCode="#,##0.0;&quot;▲ &quot;#,##0.0"/>
    <numFmt numFmtId="179" formatCode="0.0;&quot;▲ &quot;0.0"/>
    <numFmt numFmtId="181" formatCode="#,##0.0"/>
    <numFmt numFmtId="182" formatCode="#,##0.0_ "/>
    <numFmt numFmtId="183" formatCode="#,##0;&quot;▲ &quot;#,##0"/>
    <numFmt numFmtId="184" formatCode="_-* #,##0.00_-;\-* #,##0.00_-;_-* &quot;-&quot;??_-;_-@_-"/>
    <numFmt numFmtId="185" formatCode="_-&quot;$&quot;\ * #,##0.00_-;\-&quot;$&quot;\ * #,##0.00_-;_-&quot;$&quot;\ * &quot;-&quot;??_-;_-@_-"/>
    <numFmt numFmtId="186" formatCode="#.##0"/>
    <numFmt numFmtId="187" formatCode="_-[$€-2]\ * #,##0.00_-;\-[$€-2]\ * #,##0.00_-;_-[$€-2]\ * &quot;-&quot;??_-"/>
    <numFmt numFmtId="188" formatCode="&quot;$&quot;#,##0\ ;\(&quot;$&quot;#,##0\)"/>
    <numFmt numFmtId="189" formatCode="&quot;$&quot;#,##0_);[Red]\(&quot;$&quot;#,##0\)"/>
    <numFmt numFmtId="190" formatCode="&quot;$&quot;#,##0.00;[Red]\-&quot;$&quot;#,##0.00"/>
    <numFmt numFmtId="191" formatCode="_-* #,##0\ _P_t_s_-;\-* #,##0\ _P_t_s_-;_-* &quot;-&quot;\ _P_t_s_-;_-@_-"/>
    <numFmt numFmtId="192" formatCode="_-* #,##0.00\ _P_t_s_-;\-* #,##0.00\ _P_t_s_-;_-* &quot;-&quot;??\ _P_t_s_-;_-@_-"/>
    <numFmt numFmtId="193" formatCode="_-* #,##0\ &quot;Pts&quot;_-;\-* #,##0\ &quot;Pts&quot;_-;_-* &quot;-&quot;\ &quot;Pts&quot;_-;_-@_-"/>
    <numFmt numFmtId="194" formatCode="_-* #,##0.00\ &quot;Pts&quot;_-;\-* #,##0.00\ &quot;Pts&quot;_-;_-* &quot;-&quot;??\ &quot;Pts&quot;_-;_-@_-"/>
    <numFmt numFmtId="195" formatCode="_ [$€-2]\ * #,##0.00_ ;_ [$€-2]\ * \-#,##0.00_ ;_ [$€-2]\ * &quot;-&quot;??_ "/>
    <numFmt numFmtId="196" formatCode="_-* #,##0.00\ _€_-;\-* #,##0.00\ _€_-;_-* &quot;-&quot;??\ _€_-;_-@_-"/>
    <numFmt numFmtId="197" formatCode="##,###,###,###,###,###,###,###,###,###,##0"/>
  </numFmts>
  <fonts count="3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4"/>
      <name val="Times New Roman"/>
      <family val="1"/>
    </font>
    <font>
      <sz val="9"/>
      <name val="Humnst777 Lt BT"/>
      <family val="2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</font>
    <font>
      <b/>
      <sz val="9"/>
      <name val="Verdana"/>
      <family val="2"/>
    </font>
    <font>
      <sz val="9"/>
      <name val="Verdana"/>
      <family val="2"/>
    </font>
    <font>
      <b/>
      <sz val="8.5"/>
      <name val="Helvetica"/>
    </font>
  </fonts>
  <fills count="1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</fills>
  <borders count="8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184" fontId="4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86" fontId="12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40" fontId="8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40" fontId="8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40" fontId="8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13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2" borderId="0" applyNumberFormat="0" applyBorder="0" applyAlignment="0" applyProtection="0"/>
    <xf numFmtId="0" fontId="7" fillId="10" borderId="0" applyNumberFormat="0" applyBorder="0" applyAlignment="0" applyProtection="0"/>
    <xf numFmtId="0" fontId="7" fillId="3" borderId="0" applyNumberFormat="0" applyBorder="0" applyAlignment="0" applyProtection="0"/>
    <xf numFmtId="0" fontId="18" fillId="11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11" borderId="0" applyNumberFormat="0" applyBorder="0" applyAlignment="0" applyProtection="0"/>
    <xf numFmtId="0" fontId="18" fillId="3" borderId="0" applyNumberFormat="0" applyBorder="0" applyAlignment="0" applyProtection="0"/>
    <xf numFmtId="0" fontId="19" fillId="7" borderId="0" applyNumberFormat="0" applyBorder="0" applyAlignment="0" applyProtection="0"/>
    <xf numFmtId="0" fontId="20" fillId="13" borderId="69" applyNumberFormat="0" applyAlignment="0" applyProtection="0"/>
    <xf numFmtId="0" fontId="21" fillId="12" borderId="70" applyNumberFormat="0" applyAlignment="0" applyProtection="0"/>
    <xf numFmtId="0" fontId="22" fillId="0" borderId="71" applyNumberFormat="0" applyFill="0" applyAlignment="0" applyProtection="0"/>
    <xf numFmtId="38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1" borderId="0" applyNumberFormat="0" applyBorder="0" applyAlignment="0" applyProtection="0"/>
    <xf numFmtId="0" fontId="18" fillId="17" borderId="0" applyNumberFormat="0" applyBorder="0" applyAlignment="0" applyProtection="0"/>
    <xf numFmtId="0" fontId="24" fillId="3" borderId="69" applyNumberFormat="0" applyAlignment="0" applyProtection="0"/>
    <xf numFmtId="195" fontId="6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6" borderId="0" applyNumberFormat="0" applyBorder="0" applyAlignment="0" applyProtection="0"/>
    <xf numFmtId="191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4" fontId="12" fillId="0" borderId="0" applyFont="0" applyFill="0" applyBorder="0" applyAlignment="0" applyProtection="0"/>
    <xf numFmtId="0" fontId="27" fillId="9" borderId="0" applyNumberFormat="0" applyBorder="0" applyAlignment="0" applyProtection="0"/>
    <xf numFmtId="0" fontId="12" fillId="0" borderId="0"/>
    <xf numFmtId="0" fontId="6" fillId="4" borderId="72" applyNumberFormat="0" applyFont="0" applyAlignment="0" applyProtection="0"/>
    <xf numFmtId="0" fontId="28" fillId="13" borderId="73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74" applyNumberFormat="0" applyFill="0" applyAlignment="0" applyProtection="0"/>
    <xf numFmtId="0" fontId="33" fillId="0" borderId="75" applyNumberFormat="0" applyFill="0" applyAlignment="0" applyProtection="0"/>
    <xf numFmtId="0" fontId="23" fillId="0" borderId="76" applyNumberFormat="0" applyFill="0" applyAlignment="0" applyProtection="0"/>
    <xf numFmtId="0" fontId="34" fillId="0" borderId="77" applyNumberFormat="0" applyFill="0" applyAlignment="0" applyProtection="0"/>
    <xf numFmtId="9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196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35" fillId="0" borderId="0"/>
    <xf numFmtId="9" fontId="35" fillId="0" borderId="0" applyFont="0" applyFill="0" applyBorder="0" applyAlignment="0" applyProtection="0">
      <alignment vertical="center"/>
    </xf>
    <xf numFmtId="0" fontId="20" fillId="13" borderId="78" applyNumberFormat="0" applyAlignment="0" applyProtection="0"/>
    <xf numFmtId="0" fontId="24" fillId="3" borderId="78" applyNumberFormat="0" applyAlignment="0" applyProtection="0"/>
    <xf numFmtId="0" fontId="6" fillId="4" borderId="79" applyNumberFormat="0" applyFont="0" applyAlignment="0" applyProtection="0"/>
    <xf numFmtId="0" fontId="28" fillId="13" borderId="80" applyNumberFormat="0" applyAlignment="0" applyProtection="0"/>
    <xf numFmtId="0" fontId="34" fillId="0" borderId="81" applyNumberFormat="0" applyFill="0" applyAlignment="0" applyProtection="0"/>
    <xf numFmtId="38" fontId="17" fillId="0" borderId="0" applyFont="0" applyFill="0" applyBorder="0" applyAlignment="0" applyProtection="0">
      <alignment vertical="center"/>
    </xf>
  </cellStyleXfs>
  <cellXfs count="286">
    <xf numFmtId="0" fontId="0" fillId="0" borderId="0" xfId="0">
      <alignment vertical="center"/>
    </xf>
    <xf numFmtId="183" fontId="5" fillId="0" borderId="17" xfId="1" applyNumberFormat="1" applyFont="1" applyFill="1" applyBorder="1" applyAlignment="1">
      <alignment horizontal="right" vertical="center"/>
    </xf>
    <xf numFmtId="183" fontId="5" fillId="0" borderId="17" xfId="1" applyNumberFormat="1" applyFont="1" applyFill="1" applyBorder="1" applyAlignment="1">
      <alignment horizontal="right" vertical="center" shrinkToFit="1"/>
    </xf>
    <xf numFmtId="178" fontId="5" fillId="0" borderId="17" xfId="1" applyNumberFormat="1" applyFont="1" applyFill="1" applyBorder="1" applyAlignment="1">
      <alignment vertical="center"/>
    </xf>
    <xf numFmtId="183" fontId="5" fillId="0" borderId="18" xfId="1" applyNumberFormat="1" applyFont="1" applyFill="1" applyBorder="1" applyAlignment="1">
      <alignment vertical="center" shrinkToFit="1"/>
    </xf>
    <xf numFmtId="38" fontId="5" fillId="0" borderId="32" xfId="1" applyFont="1" applyFill="1" applyBorder="1" applyAlignment="1">
      <alignment horizontal="right" vertical="center"/>
    </xf>
    <xf numFmtId="183" fontId="5" fillId="0" borderId="32" xfId="1" applyNumberFormat="1" applyFont="1" applyFill="1" applyBorder="1" applyAlignment="1">
      <alignment horizontal="right" vertical="center"/>
    </xf>
    <xf numFmtId="183" fontId="5" fillId="0" borderId="20" xfId="1" applyNumberFormat="1" applyFont="1" applyFill="1" applyBorder="1" applyAlignment="1">
      <alignment vertical="center" shrinkToFit="1"/>
    </xf>
    <xf numFmtId="178" fontId="5" fillId="0" borderId="55" xfId="1" applyNumberFormat="1" applyFont="1" applyFill="1" applyBorder="1" applyAlignment="1">
      <alignment vertical="center"/>
    </xf>
    <xf numFmtId="183" fontId="5" fillId="0" borderId="56" xfId="1" applyNumberFormat="1" applyFont="1" applyFill="1" applyBorder="1" applyAlignment="1">
      <alignment vertical="center" shrinkToFit="1"/>
    </xf>
    <xf numFmtId="183" fontId="5" fillId="0" borderId="32" xfId="1" applyNumberFormat="1" applyFont="1" applyFill="1" applyBorder="1" applyAlignment="1">
      <alignment horizontal="right" vertical="center" shrinkToFit="1"/>
    </xf>
    <xf numFmtId="183" fontId="5" fillId="0" borderId="14" xfId="1" applyNumberFormat="1" applyFont="1" applyFill="1" applyBorder="1" applyAlignment="1">
      <alignment vertical="center" shrinkToFit="1"/>
    </xf>
    <xf numFmtId="183" fontId="5" fillId="0" borderId="55" xfId="1" applyNumberFormat="1" applyFont="1" applyFill="1" applyBorder="1" applyAlignment="1">
      <alignment vertical="center" shrinkToFit="1"/>
    </xf>
    <xf numFmtId="183" fontId="5" fillId="0" borderId="54" xfId="1" applyNumberFormat="1" applyFont="1" applyFill="1" applyBorder="1" applyAlignment="1">
      <alignment vertical="center" shrinkToFit="1"/>
    </xf>
    <xf numFmtId="183" fontId="5" fillId="0" borderId="21" xfId="1" applyNumberFormat="1" applyFont="1" applyFill="1" applyBorder="1" applyAlignment="1">
      <alignment horizontal="right" vertical="center" shrinkToFit="1"/>
    </xf>
    <xf numFmtId="38" fontId="5" fillId="0" borderId="26" xfId="1" applyFont="1" applyFill="1" applyBorder="1" applyAlignment="1">
      <alignment horizontal="right" vertical="center" shrinkToFit="1"/>
    </xf>
    <xf numFmtId="38" fontId="5" fillId="0" borderId="32" xfId="1" applyFont="1" applyFill="1" applyBorder="1" applyAlignment="1">
      <alignment horizontal="right" vertical="center" shrinkToFit="1"/>
    </xf>
    <xf numFmtId="178" fontId="5" fillId="0" borderId="56" xfId="1" applyNumberFormat="1" applyFont="1" applyFill="1" applyBorder="1" applyAlignment="1">
      <alignment vertical="center"/>
    </xf>
    <xf numFmtId="183" fontId="5" fillId="0" borderId="21" xfId="1" applyNumberFormat="1" applyFont="1" applyFill="1" applyBorder="1" applyAlignment="1">
      <alignment horizontal="right" vertical="center"/>
    </xf>
    <xf numFmtId="178" fontId="5" fillId="0" borderId="57" xfId="1" applyNumberFormat="1" applyFont="1" applyFill="1" applyBorder="1" applyAlignment="1">
      <alignment vertical="center"/>
    </xf>
    <xf numFmtId="38" fontId="5" fillId="0" borderId="41" xfId="1" applyFont="1" applyFill="1" applyBorder="1" applyAlignment="1">
      <alignment horizontal="right" vertical="center"/>
    </xf>
    <xf numFmtId="183" fontId="5" fillId="0" borderId="41" xfId="1" applyNumberFormat="1" applyFont="1" applyFill="1" applyBorder="1" applyAlignment="1">
      <alignment horizontal="right" vertical="center"/>
    </xf>
    <xf numFmtId="38" fontId="5" fillId="0" borderId="39" xfId="1" applyFont="1" applyFill="1" applyBorder="1" applyAlignment="1">
      <alignment horizontal="right" vertical="center" shrinkToFit="1"/>
    </xf>
    <xf numFmtId="178" fontId="5" fillId="0" borderId="4" xfId="1" applyNumberFormat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 shrinkToFit="1"/>
    </xf>
    <xf numFmtId="183" fontId="5" fillId="0" borderId="0" xfId="1" applyNumberFormat="1" applyFont="1" applyFill="1" applyBorder="1" applyAlignment="1">
      <alignment horizontal="right" vertical="center"/>
    </xf>
    <xf numFmtId="183" fontId="16" fillId="0" borderId="0" xfId="1" applyNumberFormat="1" applyFont="1" applyFill="1" applyBorder="1" applyAlignment="1">
      <alignment horizontal="right" vertical="center"/>
    </xf>
    <xf numFmtId="178" fontId="16" fillId="0" borderId="0" xfId="1" applyNumberFormat="1" applyFont="1" applyFill="1" applyBorder="1" applyAlignment="1">
      <alignment horizontal="right" vertical="center"/>
    </xf>
    <xf numFmtId="178" fontId="5" fillId="0" borderId="4" xfId="1" applyNumberFormat="1" applyFont="1" applyFill="1" applyBorder="1" applyAlignment="1">
      <alignment vertical="center"/>
    </xf>
    <xf numFmtId="0" fontId="5" fillId="0" borderId="47" xfId="0" applyFont="1" applyFill="1" applyBorder="1" applyAlignment="1">
      <alignment horizontal="center" vertical="center" shrinkToFit="1"/>
    </xf>
    <xf numFmtId="0" fontId="5" fillId="0" borderId="55" xfId="0" quotePrefix="1" applyFont="1" applyFill="1" applyBorder="1" applyAlignment="1">
      <alignment horizontal="right" vertical="center" shrinkToFit="1"/>
    </xf>
    <xf numFmtId="0" fontId="5" fillId="0" borderId="59" xfId="0" applyFont="1" applyFill="1" applyBorder="1" applyAlignment="1">
      <alignment vertical="center" shrinkToFit="1"/>
    </xf>
    <xf numFmtId="178" fontId="5" fillId="0" borderId="35" xfId="0" applyNumberFormat="1" applyFont="1" applyFill="1" applyBorder="1" applyAlignment="1">
      <alignment horizontal="right" shrinkToFit="1"/>
    </xf>
    <xf numFmtId="178" fontId="5" fillId="0" borderId="13" xfId="0" applyNumberFormat="1" applyFont="1" applyFill="1" applyBorder="1" applyAlignment="1">
      <alignment shrinkToFit="1"/>
    </xf>
    <xf numFmtId="178" fontId="5" fillId="0" borderId="61" xfId="0" applyNumberFormat="1" applyFont="1" applyFill="1" applyBorder="1" applyAlignment="1">
      <alignment horizontal="right" shrinkToFit="1"/>
    </xf>
    <xf numFmtId="183" fontId="5" fillId="0" borderId="13" xfId="0" applyNumberFormat="1" applyFont="1" applyFill="1" applyBorder="1" applyAlignment="1">
      <alignment shrinkToFit="1"/>
    </xf>
    <xf numFmtId="178" fontId="5" fillId="0" borderId="61" xfId="0" applyNumberFormat="1" applyFont="1" applyFill="1" applyBorder="1" applyAlignment="1">
      <alignment shrinkToFit="1"/>
    </xf>
    <xf numFmtId="178" fontId="5" fillId="0" borderId="29" xfId="0" applyNumberFormat="1" applyFont="1" applyFill="1" applyBorder="1" applyAlignment="1">
      <alignment shrinkToFit="1"/>
    </xf>
    <xf numFmtId="178" fontId="5" fillId="0" borderId="65" xfId="0" applyNumberFormat="1" applyFont="1" applyFill="1" applyBorder="1" applyAlignment="1">
      <alignment shrinkToFit="1"/>
    </xf>
    <xf numFmtId="178" fontId="5" fillId="0" borderId="31" xfId="0" applyNumberFormat="1" applyFont="1" applyFill="1" applyBorder="1" applyAlignment="1">
      <alignment shrinkToFit="1"/>
    </xf>
    <xf numFmtId="178" fontId="5" fillId="0" borderId="35" xfId="0" applyNumberFormat="1" applyFont="1" applyFill="1" applyBorder="1" applyAlignment="1">
      <alignment shrinkToFit="1"/>
    </xf>
    <xf numFmtId="178" fontId="5" fillId="0" borderId="19" xfId="0" applyNumberFormat="1" applyFont="1" applyFill="1" applyBorder="1" applyAlignment="1">
      <alignment shrinkToFit="1"/>
    </xf>
    <xf numFmtId="0" fontId="5" fillId="0" borderId="0" xfId="0" applyFont="1" applyFill="1">
      <alignment vertical="center"/>
    </xf>
    <xf numFmtId="0" fontId="5" fillId="0" borderId="17" xfId="0" quotePrefix="1" applyFont="1" applyFill="1" applyBorder="1" applyAlignment="1">
      <alignment horizontal="right" vertical="center" shrinkToFit="1"/>
    </xf>
    <xf numFmtId="0" fontId="5" fillId="0" borderId="34" xfId="0" applyFont="1" applyFill="1" applyBorder="1" applyAlignment="1">
      <alignment vertical="center" shrinkToFit="1"/>
    </xf>
    <xf numFmtId="178" fontId="5" fillId="0" borderId="34" xfId="0" applyNumberFormat="1" applyFont="1" applyFill="1" applyBorder="1" applyAlignment="1">
      <alignment horizontal="right" shrinkToFit="1"/>
    </xf>
    <xf numFmtId="178" fontId="5" fillId="0" borderId="30" xfId="0" applyNumberFormat="1" applyFont="1" applyFill="1" applyBorder="1" applyAlignment="1">
      <alignment horizontal="right" shrinkToFit="1"/>
    </xf>
    <xf numFmtId="183" fontId="5" fillId="0" borderId="17" xfId="0" applyNumberFormat="1" applyFont="1" applyFill="1" applyBorder="1" applyAlignment="1">
      <alignment shrinkToFit="1"/>
    </xf>
    <xf numFmtId="178" fontId="5" fillId="0" borderId="51" xfId="0" applyNumberFormat="1" applyFont="1" applyFill="1" applyBorder="1" applyAlignment="1">
      <alignment shrinkToFit="1"/>
    </xf>
    <xf numFmtId="178" fontId="5" fillId="0" borderId="28" xfId="0" applyNumberFormat="1" applyFont="1" applyFill="1" applyBorder="1" applyAlignment="1">
      <alignment shrinkToFit="1"/>
    </xf>
    <xf numFmtId="178" fontId="5" fillId="0" borderId="64" xfId="0" applyNumberFormat="1" applyFont="1" applyFill="1" applyBorder="1" applyAlignment="1">
      <alignment shrinkToFit="1"/>
    </xf>
    <xf numFmtId="178" fontId="5" fillId="0" borderId="30" xfId="0" applyNumberFormat="1" applyFont="1" applyFill="1" applyBorder="1" applyAlignment="1">
      <alignment shrinkToFit="1"/>
    </xf>
    <xf numFmtId="178" fontId="5" fillId="0" borderId="18" xfId="0" applyNumberFormat="1" applyFont="1" applyFill="1" applyBorder="1" applyAlignment="1">
      <alignment shrinkToFit="1"/>
    </xf>
    <xf numFmtId="0" fontId="5" fillId="0" borderId="13" xfId="0" quotePrefix="1" applyFont="1" applyFill="1" applyBorder="1" applyAlignment="1">
      <alignment horizontal="right" vertical="center" shrinkToFit="1"/>
    </xf>
    <xf numFmtId="0" fontId="5" fillId="0" borderId="35" xfId="0" applyFont="1" applyFill="1" applyBorder="1" applyAlignment="1">
      <alignment vertical="center" shrinkToFit="1"/>
    </xf>
    <xf numFmtId="178" fontId="5" fillId="0" borderId="31" xfId="0" applyNumberFormat="1" applyFont="1" applyFill="1" applyBorder="1" applyAlignment="1">
      <alignment horizontal="right" shrinkToFit="1"/>
    </xf>
    <xf numFmtId="178" fontId="5" fillId="0" borderId="40" xfId="0" applyNumberFormat="1" applyFont="1" applyFill="1" applyBorder="1" applyAlignment="1">
      <alignment horizontal="right" shrinkToFit="1"/>
    </xf>
    <xf numFmtId="178" fontId="5" fillId="0" borderId="45" xfId="0" applyNumberFormat="1" applyFont="1" applyFill="1" applyBorder="1" applyAlignment="1">
      <alignment horizontal="right" shrinkToFit="1"/>
    </xf>
    <xf numFmtId="183" fontId="5" fillId="0" borderId="55" xfId="0" applyNumberFormat="1" applyFont="1" applyFill="1" applyBorder="1" applyAlignment="1">
      <alignment shrinkToFit="1"/>
    </xf>
    <xf numFmtId="178" fontId="5" fillId="0" borderId="8" xfId="0" applyNumberFormat="1" applyFont="1" applyFill="1" applyBorder="1" applyAlignment="1">
      <alignment shrinkToFit="1"/>
    </xf>
    <xf numFmtId="178" fontId="5" fillId="0" borderId="62" xfId="0" applyNumberFormat="1" applyFont="1" applyFill="1" applyBorder="1" applyAlignment="1">
      <alignment shrinkToFit="1"/>
    </xf>
    <xf numFmtId="178" fontId="5" fillId="0" borderId="66" xfId="0" applyNumberFormat="1" applyFont="1" applyFill="1" applyBorder="1" applyAlignment="1">
      <alignment shrinkToFit="1"/>
    </xf>
    <xf numFmtId="178" fontId="5" fillId="0" borderId="45" xfId="0" applyNumberFormat="1" applyFont="1" applyFill="1" applyBorder="1" applyAlignment="1">
      <alignment shrinkToFit="1"/>
    </xf>
    <xf numFmtId="178" fontId="5" fillId="0" borderId="67" xfId="0" applyNumberFormat="1" applyFont="1" applyFill="1" applyBorder="1" applyAlignment="1">
      <alignment shrinkToFit="1"/>
    </xf>
    <xf numFmtId="178" fontId="5" fillId="0" borderId="56" xfId="0" applyNumberFormat="1" applyFont="1" applyFill="1" applyBorder="1" applyAlignment="1">
      <alignment shrinkToFit="1"/>
    </xf>
    <xf numFmtId="0" fontId="5" fillId="0" borderId="15" xfId="0" applyFont="1" applyFill="1" applyBorder="1" applyAlignment="1">
      <alignment vertical="center" shrinkToFit="1"/>
    </xf>
    <xf numFmtId="0" fontId="5" fillId="0" borderId="16" xfId="0" applyFont="1" applyFill="1" applyBorder="1" applyAlignment="1">
      <alignment vertical="center" shrinkToFit="1"/>
    </xf>
    <xf numFmtId="178" fontId="5" fillId="0" borderId="15" xfId="0" applyNumberFormat="1" applyFont="1" applyFill="1" applyBorder="1" applyAlignment="1">
      <alignment horizontal="right" vertical="center" shrinkToFit="1"/>
    </xf>
    <xf numFmtId="178" fontId="5" fillId="0" borderId="25" xfId="0" applyNumberFormat="1" applyFont="1" applyFill="1" applyBorder="1" applyAlignment="1">
      <alignment horizontal="right" vertical="center" shrinkToFit="1"/>
    </xf>
    <xf numFmtId="178" fontId="5" fillId="0" borderId="26" xfId="0" applyNumberFormat="1" applyFont="1" applyFill="1" applyBorder="1" applyAlignment="1">
      <alignment horizontal="right" vertical="center" shrinkToFit="1"/>
    </xf>
    <xf numFmtId="183" fontId="5" fillId="0" borderId="15" xfId="0" applyNumberFormat="1" applyFont="1" applyFill="1" applyBorder="1" applyAlignment="1">
      <alignment horizontal="right" vertical="center" shrinkToFit="1"/>
    </xf>
    <xf numFmtId="178" fontId="5" fillId="0" borderId="47" xfId="0" applyNumberFormat="1" applyFont="1" applyFill="1" applyBorder="1" applyAlignment="1">
      <alignment horizontal="right" vertical="center" shrinkToFit="1"/>
    </xf>
    <xf numFmtId="178" fontId="5" fillId="0" borderId="38" xfId="0" applyNumberFormat="1" applyFont="1" applyFill="1" applyBorder="1" applyAlignment="1">
      <alignment horizontal="right" vertical="center" shrinkToFit="1"/>
    </xf>
    <xf numFmtId="178" fontId="5" fillId="0" borderId="63" xfId="0" applyNumberFormat="1" applyFont="1" applyFill="1" applyBorder="1" applyAlignment="1">
      <alignment horizontal="right" vertical="center" shrinkToFit="1"/>
    </xf>
    <xf numFmtId="178" fontId="5" fillId="0" borderId="23" xfId="0" applyNumberFormat="1" applyFont="1" applyFill="1" applyBorder="1" applyAlignment="1">
      <alignment horizontal="right" vertical="center" shrinkToFit="1"/>
    </xf>
    <xf numFmtId="178" fontId="5" fillId="0" borderId="16" xfId="0" applyNumberFormat="1" applyFont="1" applyFill="1" applyBorder="1" applyAlignment="1">
      <alignment horizontal="right" vertical="center" shrinkToFit="1"/>
    </xf>
    <xf numFmtId="0" fontId="5" fillId="0" borderId="13" xfId="0" applyFont="1" applyFill="1" applyBorder="1" applyAlignment="1">
      <alignment vertical="center" shrinkToFit="1"/>
    </xf>
    <xf numFmtId="0" fontId="5" fillId="0" borderId="19" xfId="0" applyFont="1" applyFill="1" applyBorder="1" applyAlignment="1">
      <alignment vertical="center" shrinkToFit="1"/>
    </xf>
    <xf numFmtId="178" fontId="5" fillId="0" borderId="13" xfId="0" applyNumberFormat="1" applyFont="1" applyFill="1" applyBorder="1" applyAlignment="1">
      <alignment horizontal="right" vertical="center" shrinkToFit="1"/>
    </xf>
    <xf numFmtId="178" fontId="5" fillId="0" borderId="31" xfId="0" applyNumberFormat="1" applyFont="1" applyFill="1" applyBorder="1" applyAlignment="1">
      <alignment horizontal="right" vertical="center" shrinkToFit="1"/>
    </xf>
    <xf numFmtId="178" fontId="5" fillId="0" borderId="33" xfId="0" applyNumberFormat="1" applyFont="1" applyFill="1" applyBorder="1" applyAlignment="1">
      <alignment horizontal="right" vertical="center" shrinkToFit="1"/>
    </xf>
    <xf numFmtId="183" fontId="5" fillId="0" borderId="13" xfId="0" applyNumberFormat="1" applyFont="1" applyFill="1" applyBorder="1" applyAlignment="1">
      <alignment horizontal="right" vertical="center" shrinkToFit="1"/>
    </xf>
    <xf numFmtId="178" fontId="5" fillId="0" borderId="61" xfId="0" applyNumberFormat="1" applyFont="1" applyFill="1" applyBorder="1" applyAlignment="1">
      <alignment horizontal="right" vertical="center" shrinkToFit="1"/>
    </xf>
    <xf numFmtId="178" fontId="5" fillId="0" borderId="29" xfId="0" applyNumberFormat="1" applyFont="1" applyFill="1" applyBorder="1" applyAlignment="1">
      <alignment horizontal="right" vertical="center" shrinkToFit="1"/>
    </xf>
    <xf numFmtId="178" fontId="5" fillId="0" borderId="65" xfId="0" applyNumberFormat="1" applyFont="1" applyFill="1" applyBorder="1" applyAlignment="1">
      <alignment horizontal="right" vertical="center" shrinkToFit="1"/>
    </xf>
    <xf numFmtId="178" fontId="5" fillId="0" borderId="35" xfId="0" applyNumberFormat="1" applyFont="1" applyFill="1" applyBorder="1" applyAlignment="1">
      <alignment horizontal="right" vertical="center" shrinkToFit="1"/>
    </xf>
    <xf numFmtId="178" fontId="5" fillId="0" borderId="19" xfId="0" applyNumberFormat="1" applyFont="1" applyFill="1" applyBorder="1" applyAlignment="1">
      <alignment horizontal="right" vertical="center" shrinkToFit="1"/>
    </xf>
    <xf numFmtId="183" fontId="5" fillId="0" borderId="29" xfId="0" applyNumberFormat="1" applyFont="1" applyFill="1" applyBorder="1" applyAlignment="1">
      <alignment horizontal="right" vertical="center" shrinkToFit="1"/>
    </xf>
    <xf numFmtId="0" fontId="5" fillId="0" borderId="55" xfId="0" applyFont="1" applyFill="1" applyBorder="1" applyAlignment="1">
      <alignment vertical="center" shrinkToFit="1"/>
    </xf>
    <xf numFmtId="0" fontId="5" fillId="0" borderId="56" xfId="0" applyFont="1" applyFill="1" applyBorder="1" applyAlignment="1">
      <alignment vertical="center" shrinkToFit="1"/>
    </xf>
    <xf numFmtId="178" fontId="5" fillId="0" borderId="55" xfId="0" applyNumberFormat="1" applyFont="1" applyFill="1" applyBorder="1" applyAlignment="1">
      <alignment horizontal="right" vertical="center" shrinkToFit="1"/>
    </xf>
    <xf numFmtId="178" fontId="5" fillId="0" borderId="45" xfId="0" applyNumberFormat="1" applyFont="1" applyFill="1" applyBorder="1" applyAlignment="1">
      <alignment horizontal="right" vertical="center" shrinkToFit="1"/>
    </xf>
    <xf numFmtId="178" fontId="5" fillId="0" borderId="39" xfId="0" applyNumberFormat="1" applyFont="1" applyFill="1" applyBorder="1" applyAlignment="1">
      <alignment horizontal="right" vertical="center" shrinkToFit="1"/>
    </xf>
    <xf numFmtId="183" fontId="5" fillId="0" borderId="55" xfId="0" applyNumberFormat="1" applyFont="1" applyFill="1" applyBorder="1" applyAlignment="1">
      <alignment horizontal="right" vertical="center" shrinkToFit="1"/>
    </xf>
    <xf numFmtId="178" fontId="5" fillId="0" borderId="8" xfId="0" applyNumberFormat="1" applyFont="1" applyFill="1" applyBorder="1" applyAlignment="1">
      <alignment horizontal="right" vertical="center" shrinkToFit="1"/>
    </xf>
    <xf numFmtId="178" fontId="5" fillId="0" borderId="62" xfId="0" applyNumberFormat="1" applyFont="1" applyFill="1" applyBorder="1" applyAlignment="1">
      <alignment horizontal="right" vertical="center" shrinkToFit="1"/>
    </xf>
    <xf numFmtId="178" fontId="5" fillId="0" borderId="66" xfId="0" applyNumberFormat="1" applyFont="1" applyFill="1" applyBorder="1" applyAlignment="1">
      <alignment horizontal="right" vertical="center" shrinkToFit="1"/>
    </xf>
    <xf numFmtId="178" fontId="5" fillId="0" borderId="59" xfId="0" applyNumberFormat="1" applyFont="1" applyFill="1" applyBorder="1" applyAlignment="1">
      <alignment horizontal="right" vertical="center" shrinkToFit="1"/>
    </xf>
    <xf numFmtId="178" fontId="5" fillId="0" borderId="56" xfId="0" applyNumberFormat="1" applyFont="1" applyFill="1" applyBorder="1" applyAlignment="1">
      <alignment horizontal="right" vertical="center" shrinkToFit="1"/>
    </xf>
    <xf numFmtId="0" fontId="5" fillId="0" borderId="44" xfId="0" applyFont="1" applyFill="1" applyBorder="1" applyAlignment="1">
      <alignment vertical="center" shrinkToFit="1"/>
    </xf>
    <xf numFmtId="0" fontId="5" fillId="0" borderId="57" xfId="0" applyFont="1" applyFill="1" applyBorder="1" applyAlignment="1">
      <alignment vertical="center" shrinkToFit="1"/>
    </xf>
    <xf numFmtId="178" fontId="5" fillId="0" borderId="44" xfId="0" applyNumberFormat="1" applyFont="1" applyFill="1" applyBorder="1" applyAlignment="1">
      <alignment horizontal="right" vertical="center" shrinkToFit="1"/>
    </xf>
    <xf numFmtId="178" fontId="5" fillId="0" borderId="12" xfId="0" applyNumberFormat="1" applyFont="1" applyFill="1" applyBorder="1" applyAlignment="1">
      <alignment horizontal="right" vertical="center" shrinkToFit="1"/>
    </xf>
    <xf numFmtId="178" fontId="5" fillId="0" borderId="11" xfId="0" applyNumberFormat="1" applyFont="1" applyFill="1" applyBorder="1" applyAlignment="1">
      <alignment horizontal="right" vertical="center" shrinkToFit="1"/>
    </xf>
    <xf numFmtId="183" fontId="5" fillId="0" borderId="44" xfId="0" applyNumberFormat="1" applyFont="1" applyFill="1" applyBorder="1" applyAlignment="1">
      <alignment horizontal="right" vertical="center" shrinkToFit="1"/>
    </xf>
    <xf numFmtId="178" fontId="5" fillId="0" borderId="10" xfId="0" applyNumberFormat="1" applyFont="1" applyFill="1" applyBorder="1" applyAlignment="1">
      <alignment horizontal="right" vertical="center" shrinkToFit="1"/>
    </xf>
    <xf numFmtId="178" fontId="5" fillId="0" borderId="9" xfId="0" applyNumberFormat="1" applyFont="1" applyFill="1" applyBorder="1" applyAlignment="1">
      <alignment horizontal="right" vertical="center" shrinkToFit="1"/>
    </xf>
    <xf numFmtId="178" fontId="5" fillId="0" borderId="67" xfId="0" applyNumberFormat="1" applyFont="1" applyFill="1" applyBorder="1" applyAlignment="1">
      <alignment horizontal="right" vertical="center" shrinkToFit="1"/>
    </xf>
    <xf numFmtId="178" fontId="5" fillId="0" borderId="58" xfId="0" applyNumberFormat="1" applyFont="1" applyFill="1" applyBorder="1" applyAlignment="1">
      <alignment horizontal="right" vertical="center" shrinkToFit="1"/>
    </xf>
    <xf numFmtId="178" fontId="5" fillId="0" borderId="57" xfId="0" applyNumberFormat="1" applyFont="1" applyFill="1" applyBorder="1" applyAlignment="1">
      <alignment horizontal="right" vertical="center" shrinkToFit="1"/>
    </xf>
    <xf numFmtId="183" fontId="5" fillId="0" borderId="9" xfId="0" applyNumberFormat="1" applyFont="1" applyFill="1" applyBorder="1" applyAlignment="1">
      <alignment horizontal="right" vertical="center" shrinkToFit="1"/>
    </xf>
    <xf numFmtId="182" fontId="5" fillId="0" borderId="61" xfId="0" applyNumberFormat="1" applyFont="1" applyFill="1" applyBorder="1" applyAlignment="1">
      <alignment vertical="center" shrinkToFit="1"/>
    </xf>
    <xf numFmtId="181" fontId="5" fillId="0" borderId="31" xfId="2" applyNumberFormat="1" applyFont="1" applyFill="1" applyBorder="1" applyAlignment="1">
      <alignment shrinkToFit="1"/>
    </xf>
    <xf numFmtId="183" fontId="5" fillId="0" borderId="13" xfId="1" applyNumberFormat="1" applyFont="1" applyFill="1" applyBorder="1" applyAlignment="1">
      <alignment vertical="center" shrinkToFit="1"/>
    </xf>
    <xf numFmtId="178" fontId="5" fillId="0" borderId="31" xfId="0" applyNumberFormat="1" applyFont="1" applyFill="1" applyBorder="1" applyAlignment="1">
      <alignment vertical="center" shrinkToFit="1"/>
    </xf>
    <xf numFmtId="183" fontId="5" fillId="0" borderId="33" xfId="1" applyNumberFormat="1" applyFont="1" applyFill="1" applyBorder="1" applyAlignment="1">
      <alignment vertical="center" shrinkToFit="1"/>
    </xf>
    <xf numFmtId="183" fontId="5" fillId="0" borderId="61" xfId="1" applyNumberFormat="1" applyFont="1" applyFill="1" applyBorder="1" applyAlignment="1">
      <alignment vertical="center" shrinkToFit="1"/>
    </xf>
    <xf numFmtId="182" fontId="5" fillId="0" borderId="8" xfId="0" applyNumberFormat="1" applyFont="1" applyFill="1" applyBorder="1" applyAlignment="1">
      <alignment vertical="center" shrinkToFit="1"/>
    </xf>
    <xf numFmtId="181" fontId="5" fillId="0" borderId="45" xfId="2" applyNumberFormat="1" applyFont="1" applyFill="1" applyBorder="1" applyAlignment="1">
      <alignment shrinkToFit="1"/>
    </xf>
    <xf numFmtId="183" fontId="5" fillId="0" borderId="8" xfId="1" applyNumberFormat="1" applyFont="1" applyFill="1" applyBorder="1" applyAlignment="1">
      <alignment vertical="center" shrinkToFit="1"/>
    </xf>
    <xf numFmtId="0" fontId="5" fillId="0" borderId="14" xfId="0" quotePrefix="1" applyFont="1" applyFill="1" applyBorder="1" applyAlignment="1">
      <alignment horizontal="right" vertical="center" shrinkToFit="1"/>
    </xf>
    <xf numFmtId="182" fontId="5" fillId="0" borderId="6" xfId="0" applyNumberFormat="1" applyFont="1" applyFill="1" applyBorder="1" applyAlignment="1">
      <alignment vertical="center" shrinkToFit="1"/>
    </xf>
    <xf numFmtId="178" fontId="5" fillId="0" borderId="14" xfId="0" applyNumberFormat="1" applyFont="1" applyFill="1" applyBorder="1" applyAlignment="1">
      <alignment horizontal="right" vertical="center" shrinkToFit="1"/>
    </xf>
    <xf numFmtId="178" fontId="5" fillId="0" borderId="6" xfId="0" applyNumberFormat="1" applyFont="1" applyFill="1" applyBorder="1" applyAlignment="1">
      <alignment horizontal="right" vertical="center" shrinkToFit="1"/>
    </xf>
    <xf numFmtId="181" fontId="5" fillId="0" borderId="0" xfId="2" applyNumberFormat="1" applyFont="1" applyFill="1" applyBorder="1" applyAlignment="1">
      <alignment shrinkToFit="1"/>
    </xf>
    <xf numFmtId="183" fontId="5" fillId="0" borderId="6" xfId="1" applyNumberFormat="1" applyFont="1" applyFill="1" applyBorder="1" applyAlignment="1">
      <alignment vertical="center" shrinkToFit="1"/>
    </xf>
    <xf numFmtId="0" fontId="5" fillId="0" borderId="48" xfId="0" applyFont="1" applyFill="1" applyBorder="1" applyAlignment="1">
      <alignment vertical="center" shrinkToFit="1"/>
    </xf>
    <xf numFmtId="0" fontId="5" fillId="0" borderId="49" xfId="0" applyFont="1" applyFill="1" applyBorder="1" applyAlignment="1">
      <alignment vertical="center" shrinkToFit="1"/>
    </xf>
    <xf numFmtId="0" fontId="15" fillId="0" borderId="48" xfId="0" applyFont="1" applyFill="1" applyBorder="1" applyAlignment="1">
      <alignment horizontal="center" vertical="center" shrinkToFit="1"/>
    </xf>
    <xf numFmtId="0" fontId="15" fillId="0" borderId="49" xfId="0" applyFont="1" applyFill="1" applyBorder="1" applyAlignment="1">
      <alignment horizontal="center" vertical="center" shrinkToFit="1"/>
    </xf>
    <xf numFmtId="0" fontId="15" fillId="0" borderId="50" xfId="0" applyFont="1" applyFill="1" applyBorder="1" applyAlignment="1">
      <alignment horizontal="center" vertical="center" shrinkToFit="1"/>
    </xf>
    <xf numFmtId="183" fontId="15" fillId="0" borderId="48" xfId="0" applyNumberFormat="1" applyFont="1" applyFill="1" applyBorder="1" applyAlignment="1">
      <alignment horizontal="center" vertical="center" shrinkToFit="1"/>
    </xf>
    <xf numFmtId="183" fontId="15" fillId="0" borderId="24" xfId="0" applyNumberFormat="1" applyFont="1" applyFill="1" applyBorder="1" applyAlignment="1">
      <alignment horizontal="center" vertical="center" shrinkToFit="1"/>
    </xf>
    <xf numFmtId="0" fontId="15" fillId="0" borderId="24" xfId="0" applyFont="1" applyFill="1" applyBorder="1" applyAlignment="1">
      <alignment horizontal="center" vertical="center" shrinkToFit="1"/>
    </xf>
    <xf numFmtId="178" fontId="5" fillId="0" borderId="0" xfId="0" applyNumberFormat="1" applyFont="1" applyFill="1">
      <alignment vertical="center"/>
    </xf>
    <xf numFmtId="178" fontId="5" fillId="0" borderId="37" xfId="0" applyNumberFormat="1" applyFont="1" applyFill="1" applyBorder="1" applyAlignment="1">
      <alignment horizontal="right" vertical="center" shrinkToFit="1"/>
    </xf>
    <xf numFmtId="178" fontId="5" fillId="0" borderId="40" xfId="0" applyNumberFormat="1" applyFont="1" applyFill="1" applyBorder="1" applyAlignment="1">
      <alignment horizontal="right" vertical="center" shrinkToFit="1"/>
    </xf>
    <xf numFmtId="0" fontId="5" fillId="0" borderId="17" xfId="0" applyFont="1" applyFill="1" applyBorder="1" applyAlignment="1">
      <alignment vertical="center" shrinkToFit="1"/>
    </xf>
    <xf numFmtId="178" fontId="5" fillId="0" borderId="17" xfId="0" applyNumberFormat="1" applyFont="1" applyFill="1" applyBorder="1" applyAlignment="1">
      <alignment horizontal="right" vertical="center" shrinkToFit="1"/>
    </xf>
    <xf numFmtId="178" fontId="5" fillId="0" borderId="18" xfId="0" applyNumberFormat="1" applyFont="1" applyFill="1" applyBorder="1" applyAlignment="1">
      <alignment horizontal="right" vertical="center" shrinkToFit="1"/>
    </xf>
    <xf numFmtId="178" fontId="5" fillId="0" borderId="36" xfId="0" applyNumberFormat="1" applyFont="1" applyFill="1" applyBorder="1" applyAlignment="1">
      <alignment horizontal="right" vertical="center" shrinkToFit="1"/>
    </xf>
    <xf numFmtId="178" fontId="5" fillId="0" borderId="34" xfId="0" applyNumberFormat="1" applyFont="1" applyFill="1" applyBorder="1" applyAlignment="1">
      <alignment horizontal="right" vertical="center" shrinkToFit="1"/>
    </xf>
    <xf numFmtId="178" fontId="5" fillId="0" borderId="32" xfId="0" applyNumberFormat="1" applyFont="1" applyFill="1" applyBorder="1" applyAlignment="1">
      <alignment horizontal="right" vertical="center" shrinkToFit="1"/>
    </xf>
    <xf numFmtId="0" fontId="5" fillId="0" borderId="21" xfId="0" applyFont="1" applyFill="1" applyBorder="1" applyAlignment="1">
      <alignment vertical="center" shrinkToFit="1"/>
    </xf>
    <xf numFmtId="178" fontId="5" fillId="0" borderId="22" xfId="0" applyNumberFormat="1" applyFont="1" applyFill="1" applyBorder="1" applyAlignment="1">
      <alignment horizontal="right" vertical="center" shrinkToFit="1"/>
    </xf>
    <xf numFmtId="178" fontId="5" fillId="0" borderId="42" xfId="0" applyNumberFormat="1" applyFont="1" applyFill="1" applyBorder="1" applyAlignment="1">
      <alignment horizontal="right" vertical="center" shrinkToFit="1"/>
    </xf>
    <xf numFmtId="183" fontId="5" fillId="0" borderId="52" xfId="0" applyNumberFormat="1" applyFont="1" applyFill="1" applyBorder="1" applyAlignment="1">
      <alignment vertical="center" shrinkToFit="1"/>
    </xf>
    <xf numFmtId="183" fontId="5" fillId="0" borderId="14" xfId="0" applyNumberFormat="1" applyFont="1" applyFill="1" applyBorder="1" applyAlignment="1">
      <alignment vertical="center" shrinkToFit="1"/>
    </xf>
    <xf numFmtId="0" fontId="5" fillId="0" borderId="23" xfId="0" applyFont="1" applyFill="1" applyBorder="1" applyAlignment="1">
      <alignment vertical="center" shrinkToFit="1"/>
    </xf>
    <xf numFmtId="178" fontId="5" fillId="0" borderId="27" xfId="0" applyNumberFormat="1" applyFont="1" applyFill="1" applyBorder="1" applyAlignment="1">
      <alignment horizontal="right" vertical="center" shrinkToFit="1"/>
    </xf>
    <xf numFmtId="183" fontId="5" fillId="0" borderId="15" xfId="1" applyNumberFormat="1" applyFont="1" applyFill="1" applyBorder="1" applyAlignment="1">
      <alignment horizontal="right" vertical="center" shrinkToFit="1"/>
    </xf>
    <xf numFmtId="183" fontId="5" fillId="0" borderId="26" xfId="1" applyNumberFormat="1" applyFont="1" applyFill="1" applyBorder="1" applyAlignment="1">
      <alignment horizontal="right" vertical="center" shrinkToFit="1"/>
    </xf>
    <xf numFmtId="178" fontId="5" fillId="0" borderId="17" xfId="0" applyNumberFormat="1" applyFont="1" applyFill="1" applyBorder="1" applyAlignment="1">
      <alignment horizontal="right" vertical="center"/>
    </xf>
    <xf numFmtId="178" fontId="5" fillId="0" borderId="18" xfId="0" applyNumberFormat="1" applyFont="1" applyFill="1" applyBorder="1" applyAlignment="1">
      <alignment horizontal="right" vertical="center"/>
    </xf>
    <xf numFmtId="178" fontId="5" fillId="0" borderId="36" xfId="0" applyNumberFormat="1" applyFont="1" applyFill="1" applyBorder="1" applyAlignment="1">
      <alignment horizontal="right" vertical="center"/>
    </xf>
    <xf numFmtId="178" fontId="5" fillId="0" borderId="34" xfId="0" applyNumberFormat="1" applyFont="1" applyFill="1" applyBorder="1" applyAlignment="1">
      <alignment horizontal="right" vertical="center"/>
    </xf>
    <xf numFmtId="178" fontId="5" fillId="0" borderId="32" xfId="0" applyNumberFormat="1" applyFont="1" applyFill="1" applyBorder="1" applyAlignment="1">
      <alignment horizontal="right" vertical="center"/>
    </xf>
    <xf numFmtId="178" fontId="5" fillId="0" borderId="55" xfId="0" applyNumberFormat="1" applyFont="1" applyFill="1" applyBorder="1" applyAlignment="1">
      <alignment vertical="center" shrinkToFit="1"/>
    </xf>
    <xf numFmtId="178" fontId="5" fillId="0" borderId="55" xfId="0" applyNumberFormat="1" applyFont="1" applyFill="1" applyBorder="1">
      <alignment vertical="center"/>
    </xf>
    <xf numFmtId="0" fontId="5" fillId="0" borderId="18" xfId="0" applyFont="1" applyFill="1" applyBorder="1" applyAlignment="1">
      <alignment vertical="center" shrinkToFit="1"/>
    </xf>
    <xf numFmtId="0" fontId="5" fillId="0" borderId="22" xfId="0" applyFont="1" applyFill="1" applyBorder="1" applyAlignment="1">
      <alignment vertical="center" shrinkToFit="1"/>
    </xf>
    <xf numFmtId="178" fontId="5" fillId="0" borderId="22" xfId="0" applyNumberFormat="1" applyFont="1" applyFill="1" applyBorder="1" applyAlignment="1">
      <alignment horizontal="right" vertical="center"/>
    </xf>
    <xf numFmtId="178" fontId="5" fillId="0" borderId="41" xfId="0" applyNumberFormat="1" applyFont="1" applyFill="1" applyBorder="1" applyAlignment="1">
      <alignment horizontal="right" vertical="center"/>
    </xf>
    <xf numFmtId="178" fontId="5" fillId="0" borderId="44" xfId="0" applyNumberFormat="1" applyFont="1" applyFill="1" applyBorder="1">
      <alignment vertical="center"/>
    </xf>
    <xf numFmtId="9" fontId="5" fillId="0" borderId="0" xfId="53" applyFont="1" applyFill="1">
      <alignment vertical="center"/>
    </xf>
    <xf numFmtId="178" fontId="5" fillId="0" borderId="60" xfId="0" applyNumberFormat="1" applyFont="1" applyFill="1" applyBorder="1" applyAlignment="1">
      <alignment horizontal="right" vertical="center" shrinkToFit="1"/>
    </xf>
    <xf numFmtId="183" fontId="5" fillId="0" borderId="55" xfId="1" applyNumberFormat="1" applyFont="1" applyFill="1" applyBorder="1" applyAlignment="1">
      <alignment horizontal="right" vertical="center" shrinkToFit="1"/>
    </xf>
    <xf numFmtId="183" fontId="5" fillId="0" borderId="39" xfId="1" applyNumberFormat="1" applyFont="1" applyFill="1" applyBorder="1" applyAlignment="1">
      <alignment horizontal="right" vertical="center" shrinkToFit="1"/>
    </xf>
    <xf numFmtId="183" fontId="5" fillId="0" borderId="14" xfId="0" applyNumberFormat="1" applyFont="1" applyFill="1" applyBorder="1">
      <alignment vertical="center"/>
    </xf>
    <xf numFmtId="178" fontId="5" fillId="0" borderId="37" xfId="0" applyNumberFormat="1" applyFont="1" applyFill="1" applyBorder="1" applyAlignment="1">
      <alignment shrinkToFit="1"/>
    </xf>
    <xf numFmtId="178" fontId="5" fillId="0" borderId="33" xfId="0" applyNumberFormat="1" applyFont="1" applyFill="1" applyBorder="1" applyAlignment="1">
      <alignment shrinkToFit="1"/>
    </xf>
    <xf numFmtId="178" fontId="5" fillId="0" borderId="60" xfId="0" applyNumberFormat="1" applyFont="1" applyFill="1" applyBorder="1" applyAlignment="1">
      <alignment shrinkToFit="1"/>
    </xf>
    <xf numFmtId="178" fontId="5" fillId="0" borderId="59" xfId="0" applyNumberFormat="1" applyFont="1" applyFill="1" applyBorder="1" applyAlignment="1">
      <alignment shrinkToFit="1"/>
    </xf>
    <xf numFmtId="178" fontId="5" fillId="0" borderId="60" xfId="0" applyNumberFormat="1" applyFont="1" applyFill="1" applyBorder="1" applyAlignment="1">
      <alignment vertical="center" shrinkToFit="1"/>
    </xf>
    <xf numFmtId="178" fontId="5" fillId="0" borderId="9" xfId="0" applyNumberFormat="1" applyFont="1" applyFill="1" applyBorder="1" applyAlignment="1">
      <alignment shrinkToFit="1"/>
    </xf>
    <xf numFmtId="178" fontId="5" fillId="0" borderId="11" xfId="0" applyNumberFormat="1" applyFont="1" applyFill="1" applyBorder="1" applyAlignment="1">
      <alignment shrinkToFit="1"/>
    </xf>
    <xf numFmtId="178" fontId="5" fillId="0" borderId="0" xfId="0" applyNumberFormat="1" applyFont="1" applyFill="1" applyAlignment="1">
      <alignment shrinkToFit="1"/>
    </xf>
    <xf numFmtId="178" fontId="5" fillId="0" borderId="7" xfId="0" applyNumberFormat="1" applyFont="1" applyFill="1" applyBorder="1" applyAlignment="1">
      <alignment shrinkToFit="1"/>
    </xf>
    <xf numFmtId="179" fontId="5" fillId="0" borderId="3" xfId="0" applyNumberFormat="1" applyFont="1" applyFill="1" applyBorder="1" applyAlignment="1">
      <alignment vertical="center" shrinkToFit="1"/>
    </xf>
    <xf numFmtId="179" fontId="5" fillId="0" borderId="7" xfId="0" applyNumberFormat="1" applyFont="1" applyFill="1" applyBorder="1" applyAlignment="1">
      <alignment vertical="center" shrinkToFit="1"/>
    </xf>
    <xf numFmtId="179" fontId="5" fillId="0" borderId="39" xfId="0" applyNumberFormat="1" applyFont="1" applyFill="1" applyBorder="1" applyAlignment="1">
      <alignment vertical="center" shrinkToFit="1"/>
    </xf>
    <xf numFmtId="179" fontId="5" fillId="0" borderId="32" xfId="0" applyNumberFormat="1" applyFont="1" applyFill="1" applyBorder="1" applyAlignment="1">
      <alignment vertical="center" shrinkToFit="1"/>
    </xf>
    <xf numFmtId="179" fontId="5" fillId="0" borderId="7" xfId="0" applyNumberFormat="1" applyFont="1" applyFill="1" applyBorder="1" applyAlignment="1">
      <alignment horizontal="right" vertical="center" shrinkToFit="1"/>
    </xf>
    <xf numFmtId="179" fontId="5" fillId="0" borderId="11" xfId="0" applyNumberFormat="1" applyFont="1" applyFill="1" applyBorder="1" applyAlignment="1">
      <alignment vertical="center" shrinkToFit="1"/>
    </xf>
    <xf numFmtId="176" fontId="5" fillId="0" borderId="7" xfId="0" applyNumberFormat="1" applyFont="1" applyFill="1" applyBorder="1">
      <alignment vertical="center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27" xfId="0" applyFont="1" applyFill="1" applyBorder="1" applyAlignment="1">
      <alignment horizontal="center" vertical="center" shrinkToFit="1"/>
    </xf>
    <xf numFmtId="0" fontId="5" fillId="0" borderId="38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178" fontId="5" fillId="0" borderId="46" xfId="0" applyNumberFormat="1" applyFont="1" applyFill="1" applyBorder="1" applyAlignment="1">
      <alignment horizontal="right" vertical="center" shrinkToFit="1"/>
    </xf>
    <xf numFmtId="38" fontId="36" fillId="0" borderId="0" xfId="1" applyFont="1" applyFill="1" applyBorder="1" applyAlignment="1"/>
    <xf numFmtId="38" fontId="37" fillId="0" borderId="0" xfId="1" applyFont="1" applyFill="1" applyBorder="1" applyAlignment="1"/>
    <xf numFmtId="197" fontId="38" fillId="0" borderId="0" xfId="0" applyNumberFormat="1" applyFont="1" applyFill="1" applyBorder="1" applyAlignment="1">
      <alignment horizontal="right" vertical="center"/>
    </xf>
    <xf numFmtId="178" fontId="5" fillId="0" borderId="21" xfId="0" applyNumberFormat="1" applyFont="1" applyFill="1" applyBorder="1" applyAlignment="1">
      <alignment horizontal="right" vertical="center"/>
    </xf>
    <xf numFmtId="178" fontId="5" fillId="0" borderId="43" xfId="0" applyNumberFormat="1" applyFont="1" applyFill="1" applyBorder="1" applyAlignment="1">
      <alignment horizontal="right" vertical="center"/>
    </xf>
    <xf numFmtId="178" fontId="5" fillId="0" borderId="42" xfId="0" applyNumberFormat="1" applyFont="1" applyFill="1" applyBorder="1" applyAlignment="1">
      <alignment horizontal="right" vertical="center"/>
    </xf>
    <xf numFmtId="179" fontId="5" fillId="0" borderId="1" xfId="0" applyNumberFormat="1" applyFont="1" applyFill="1" applyBorder="1" applyAlignment="1">
      <alignment vertical="center" shrinkToFit="1"/>
    </xf>
    <xf numFmtId="179" fontId="5" fillId="0" borderId="54" xfId="0" applyNumberFormat="1" applyFont="1" applyFill="1" applyBorder="1" applyAlignment="1">
      <alignment vertical="center" shrinkToFit="1"/>
    </xf>
    <xf numFmtId="179" fontId="5" fillId="0" borderId="29" xfId="0" applyNumberFormat="1" applyFont="1" applyFill="1" applyBorder="1" applyAlignment="1">
      <alignment vertical="center" shrinkToFit="1"/>
    </xf>
    <xf numFmtId="179" fontId="5" fillId="0" borderId="19" xfId="0" applyNumberFormat="1" applyFont="1" applyFill="1" applyBorder="1" applyAlignment="1">
      <alignment vertical="center" shrinkToFit="1"/>
    </xf>
    <xf numFmtId="179" fontId="5" fillId="0" borderId="56" xfId="0" applyNumberFormat="1" applyFont="1" applyFill="1" applyBorder="1" applyAlignment="1">
      <alignment vertical="center" shrinkToFit="1"/>
    </xf>
    <xf numFmtId="179" fontId="5" fillId="0" borderId="9" xfId="0" applyNumberFormat="1" applyFont="1" applyFill="1" applyBorder="1" applyAlignment="1">
      <alignment vertical="center" shrinkToFit="1"/>
    </xf>
    <xf numFmtId="179" fontId="5" fillId="0" borderId="57" xfId="0" applyNumberFormat="1" applyFont="1" applyFill="1" applyBorder="1" applyAlignment="1">
      <alignment vertical="center" shrinkToFit="1"/>
    </xf>
    <xf numFmtId="178" fontId="5" fillId="0" borderId="0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0" xfId="0" applyFont="1" applyFill="1" applyAlignment="1"/>
    <xf numFmtId="0" fontId="5" fillId="0" borderId="5" xfId="0" applyFont="1" applyFill="1" applyBorder="1" applyAlignment="1">
      <alignment vertical="center" shrinkToFit="1"/>
    </xf>
    <xf numFmtId="0" fontId="5" fillId="0" borderId="6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45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 shrinkToFit="1"/>
    </xf>
    <xf numFmtId="0" fontId="5" fillId="0" borderId="36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vertical="center" shrinkToFit="1"/>
    </xf>
    <xf numFmtId="0" fontId="5" fillId="0" borderId="10" xfId="0" applyFont="1" applyFill="1" applyBorder="1" applyAlignment="1">
      <alignment vertical="center" shrinkToFit="1"/>
    </xf>
    <xf numFmtId="0" fontId="5" fillId="0" borderId="11" xfId="0" applyFont="1" applyFill="1" applyBorder="1" applyAlignment="1">
      <alignment horizontal="right" vertical="center" shrinkToFit="1"/>
    </xf>
    <xf numFmtId="0" fontId="5" fillId="0" borderId="9" xfId="0" applyFont="1" applyFill="1" applyBorder="1" applyAlignment="1">
      <alignment horizontal="right" vertical="center" shrinkToFit="1"/>
    </xf>
    <xf numFmtId="0" fontId="5" fillId="0" borderId="12" xfId="0" applyFont="1" applyFill="1" applyBorder="1" applyAlignment="1">
      <alignment horizontal="right" vertical="center" shrinkToFit="1"/>
    </xf>
    <xf numFmtId="0" fontId="5" fillId="0" borderId="10" xfId="0" applyFont="1" applyFill="1" applyBorder="1" applyAlignment="1">
      <alignment horizontal="right" vertical="center" shrinkToFit="1"/>
    </xf>
    <xf numFmtId="0" fontId="5" fillId="0" borderId="46" xfId="0" applyFont="1" applyFill="1" applyBorder="1" applyAlignment="1">
      <alignment horizontal="right" vertical="center" shrinkToFit="1"/>
    </xf>
    <xf numFmtId="0" fontId="5" fillId="0" borderId="15" xfId="0" applyFont="1" applyFill="1" applyBorder="1" applyAlignment="1">
      <alignment shrinkToFit="1"/>
    </xf>
    <xf numFmtId="0" fontId="5" fillId="0" borderId="23" xfId="0" applyFont="1" applyFill="1" applyBorder="1" applyAlignment="1">
      <alignment shrinkToFit="1"/>
    </xf>
    <xf numFmtId="0" fontId="5" fillId="0" borderId="23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178" fontId="5" fillId="0" borderId="32" xfId="0" applyNumberFormat="1" applyFont="1" applyFill="1" applyBorder="1" applyAlignment="1">
      <alignment horizontal="right" shrinkToFit="1"/>
    </xf>
    <xf numFmtId="178" fontId="5" fillId="0" borderId="33" xfId="0" applyNumberFormat="1" applyFont="1" applyFill="1" applyBorder="1" applyAlignment="1">
      <alignment horizontal="right" shrinkToFit="1"/>
    </xf>
    <xf numFmtId="178" fontId="5" fillId="0" borderId="13" xfId="0" applyNumberFormat="1" applyFont="1" applyFill="1" applyBorder="1" applyAlignment="1">
      <alignment horizontal="right" shrinkToFit="1"/>
    </xf>
    <xf numFmtId="178" fontId="5" fillId="0" borderId="7" xfId="0" applyNumberFormat="1" applyFont="1" applyFill="1" applyBorder="1" applyAlignment="1">
      <alignment horizontal="right" shrinkToFit="1"/>
    </xf>
    <xf numFmtId="178" fontId="5" fillId="0" borderId="5" xfId="0" applyNumberFormat="1" applyFont="1" applyFill="1" applyBorder="1" applyAlignment="1">
      <alignment shrinkToFit="1"/>
    </xf>
    <xf numFmtId="0" fontId="16" fillId="0" borderId="24" xfId="0" applyFont="1" applyFill="1" applyBorder="1" applyAlignment="1">
      <alignment horizontal="center" vertical="center" shrinkToFit="1"/>
    </xf>
    <xf numFmtId="0" fontId="16" fillId="0" borderId="15" xfId="0" applyFont="1" applyFill="1" applyBorder="1" applyAlignment="1">
      <alignment horizontal="center" vertical="center" shrinkToFit="1"/>
    </xf>
    <xf numFmtId="0" fontId="16" fillId="0" borderId="26" xfId="0" applyFont="1" applyFill="1" applyBorder="1" applyAlignment="1">
      <alignment horizontal="center" vertical="center" shrinkToFit="1"/>
    </xf>
    <xf numFmtId="0" fontId="16" fillId="0" borderId="27" xfId="0" applyFont="1" applyFill="1" applyBorder="1" applyAlignment="1">
      <alignment horizontal="center" vertical="center" shrinkToFit="1"/>
    </xf>
    <xf numFmtId="0" fontId="16" fillId="0" borderId="23" xfId="0" applyFont="1" applyFill="1" applyBorder="1" applyAlignment="1">
      <alignment horizontal="center" vertical="center" shrinkToFit="1"/>
    </xf>
    <xf numFmtId="0" fontId="16" fillId="0" borderId="16" xfId="0" applyFont="1" applyFill="1" applyBorder="1" applyAlignment="1">
      <alignment horizontal="center" vertical="center" shrinkToFit="1"/>
    </xf>
    <xf numFmtId="0" fontId="16" fillId="0" borderId="25" xfId="0" applyFont="1" applyFill="1" applyBorder="1" applyAlignment="1">
      <alignment horizontal="center" vertical="center" shrinkToFit="1"/>
    </xf>
    <xf numFmtId="176" fontId="5" fillId="0" borderId="33" xfId="0" applyNumberFormat="1" applyFont="1" applyFill="1" applyBorder="1" applyAlignment="1">
      <alignment horizontal="right" vertical="center"/>
    </xf>
    <xf numFmtId="179" fontId="5" fillId="0" borderId="0" xfId="0" applyNumberFormat="1" applyFont="1" applyFill="1" applyAlignment="1">
      <alignment vertical="center" shrinkToFit="1"/>
    </xf>
    <xf numFmtId="178" fontId="5" fillId="0" borderId="0" xfId="0" applyNumberFormat="1" applyFont="1" applyFill="1" applyAlignment="1">
      <alignment horizontal="right" vertical="center" shrinkToFit="1"/>
    </xf>
    <xf numFmtId="0" fontId="5" fillId="0" borderId="0" xfId="0" applyFont="1" applyFill="1" applyAlignment="1">
      <alignment shrinkToFit="1"/>
    </xf>
    <xf numFmtId="176" fontId="5" fillId="0" borderId="0" xfId="0" applyNumberFormat="1" applyFont="1" applyFill="1" applyAlignment="1">
      <alignment shrinkToFit="1"/>
    </xf>
    <xf numFmtId="177" fontId="5" fillId="0" borderId="0" xfId="0" applyNumberFormat="1" applyFont="1" applyFill="1" applyAlignment="1"/>
    <xf numFmtId="0" fontId="5" fillId="0" borderId="15" xfId="0" applyFont="1" applyFill="1" applyBorder="1" applyAlignment="1">
      <alignment horizontal="right" vertical="center" shrinkToFit="1"/>
    </xf>
    <xf numFmtId="0" fontId="5" fillId="0" borderId="4" xfId="0" applyFont="1" applyFill="1" applyBorder="1">
      <alignment vertical="center"/>
    </xf>
    <xf numFmtId="178" fontId="5" fillId="0" borderId="4" xfId="0" applyNumberFormat="1" applyFont="1" applyFill="1" applyBorder="1" applyAlignment="1">
      <alignment horizontal="right" vertical="center"/>
    </xf>
    <xf numFmtId="178" fontId="5" fillId="0" borderId="4" xfId="0" applyNumberFormat="1" applyFont="1" applyFill="1" applyBorder="1" applyAlignment="1">
      <alignment horizontal="right" vertical="center" shrinkToFit="1"/>
    </xf>
    <xf numFmtId="178" fontId="5" fillId="0" borderId="4" xfId="1" applyNumberFormat="1" applyFont="1" applyFill="1" applyBorder="1" applyAlignment="1">
      <alignment horizontal="right" vertical="center" shrinkToFit="1"/>
    </xf>
    <xf numFmtId="178" fontId="5" fillId="0" borderId="4" xfId="0" applyNumberFormat="1" applyFont="1" applyFill="1" applyBorder="1" applyAlignment="1">
      <alignment vertical="center"/>
    </xf>
    <xf numFmtId="183" fontId="5" fillId="0" borderId="4" xfId="1" applyNumberFormat="1" applyFont="1" applyFill="1" applyBorder="1" applyAlignment="1">
      <alignment horizontal="right" vertical="center"/>
    </xf>
    <xf numFmtId="178" fontId="5" fillId="0" borderId="0" xfId="0" applyNumberFormat="1" applyFont="1" applyFill="1" applyAlignment="1">
      <alignment horizontal="right" vertical="center"/>
    </xf>
    <xf numFmtId="178" fontId="5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/>
    <xf numFmtId="178" fontId="5" fillId="0" borderId="0" xfId="0" applyNumberFormat="1" applyFont="1" applyFill="1" applyAlignment="1">
      <alignment vertical="center"/>
    </xf>
    <xf numFmtId="0" fontId="5" fillId="0" borderId="62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64" xfId="0" applyFont="1" applyFill="1" applyBorder="1" applyAlignment="1">
      <alignment horizontal="center" vertical="center" shrinkToFit="1"/>
    </xf>
    <xf numFmtId="0" fontId="5" fillId="0" borderId="44" xfId="0" applyFont="1" applyFill="1" applyBorder="1" applyAlignment="1">
      <alignment horizontal="center" vertical="center" shrinkToFit="1"/>
    </xf>
    <xf numFmtId="0" fontId="5" fillId="0" borderId="67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63" xfId="0" applyFont="1" applyFill="1" applyBorder="1" applyAlignment="1">
      <alignment horizontal="center" vertical="center" shrinkToFit="1"/>
    </xf>
    <xf numFmtId="178" fontId="5" fillId="0" borderId="29" xfId="0" applyNumberFormat="1" applyFont="1" applyFill="1" applyBorder="1" applyAlignment="1">
      <alignment horizontal="right" shrinkToFit="1"/>
    </xf>
    <xf numFmtId="178" fontId="5" fillId="0" borderId="28" xfId="0" applyNumberFormat="1" applyFont="1" applyFill="1" applyBorder="1" applyAlignment="1">
      <alignment horizontal="right" shrinkToFit="1"/>
    </xf>
    <xf numFmtId="178" fontId="5" fillId="0" borderId="17" xfId="0" applyNumberFormat="1" applyFont="1" applyFill="1" applyBorder="1" applyAlignment="1">
      <alignment shrinkToFit="1"/>
    </xf>
    <xf numFmtId="178" fontId="5" fillId="0" borderId="5" xfId="0" applyNumberFormat="1" applyFont="1" applyFill="1" applyBorder="1" applyAlignment="1">
      <alignment horizontal="right" shrinkToFit="1"/>
    </xf>
    <xf numFmtId="178" fontId="5" fillId="0" borderId="55" xfId="0" applyNumberFormat="1" applyFont="1" applyFill="1" applyBorder="1" applyAlignment="1">
      <alignment horizontal="right" shrinkToFit="1"/>
    </xf>
    <xf numFmtId="178" fontId="5" fillId="0" borderId="39" xfId="0" applyNumberFormat="1" applyFont="1" applyFill="1" applyBorder="1" applyAlignment="1">
      <alignment horizontal="right" shrinkToFit="1"/>
    </xf>
    <xf numFmtId="0" fontId="16" fillId="0" borderId="50" xfId="0" applyFont="1" applyFill="1" applyBorder="1" applyAlignment="1">
      <alignment horizontal="center" vertical="center" shrinkToFit="1"/>
    </xf>
    <xf numFmtId="0" fontId="16" fillId="0" borderId="53" xfId="0" applyFont="1" applyFill="1" applyBorder="1" applyAlignment="1">
      <alignment horizontal="center" vertical="center" shrinkToFit="1"/>
    </xf>
    <xf numFmtId="0" fontId="16" fillId="0" borderId="47" xfId="0" applyFont="1" applyFill="1" applyBorder="1" applyAlignment="1">
      <alignment horizontal="center" vertical="center" shrinkToFit="1"/>
    </xf>
    <xf numFmtId="0" fontId="16" fillId="0" borderId="38" xfId="0" applyFont="1" applyFill="1" applyBorder="1" applyAlignment="1">
      <alignment horizontal="center" vertical="center" shrinkToFit="1"/>
    </xf>
    <xf numFmtId="0" fontId="16" fillId="0" borderId="63" xfId="0" applyFont="1" applyFill="1" applyBorder="1" applyAlignment="1">
      <alignment horizontal="center" vertical="center" shrinkToFit="1"/>
    </xf>
    <xf numFmtId="0" fontId="16" fillId="0" borderId="68" xfId="0" applyFont="1" applyFill="1" applyBorder="1" applyAlignment="1">
      <alignment horizontal="center" vertical="center" shrinkToFit="1"/>
    </xf>
  </cellXfs>
  <cellStyles count="119">
    <cellStyle name="_x000a_386grabber=M" xfId="4" xr:uid="{00000000-0005-0000-0000-000000000000}"/>
    <cellStyle name="20% - Énfasis1" xfId="55" xr:uid="{A366D1B4-A4AF-41D5-996A-8498B3113051}"/>
    <cellStyle name="20% - Énfasis2" xfId="56" xr:uid="{0EA29B6C-444B-4AF8-860D-6D2561FE11B0}"/>
    <cellStyle name="20% - Énfasis3" xfId="57" xr:uid="{8902AD11-FEF4-4B20-B531-B87F3E767C86}"/>
    <cellStyle name="20% - Énfasis4" xfId="58" xr:uid="{8A72D9A4-68A1-4461-9C69-0F1E523630BC}"/>
    <cellStyle name="20% - Énfasis5" xfId="59" xr:uid="{70647092-2B7C-4EFB-9056-E1066BE11D5E}"/>
    <cellStyle name="20% - Énfasis6" xfId="60" xr:uid="{4172F90C-0196-42C2-B161-B2C6CA5F3F23}"/>
    <cellStyle name="40% - Énfasis1" xfId="61" xr:uid="{3E0CB278-1DFD-4304-BC63-F68EA6574628}"/>
    <cellStyle name="40% - Énfasis2" xfId="62" xr:uid="{14B2562A-CC30-43E8-BF18-A83C63B44D19}"/>
    <cellStyle name="40% - Énfasis3" xfId="63" xr:uid="{05D407CE-96EB-4595-BF4B-972EB3A7DA71}"/>
    <cellStyle name="40% - Énfasis4" xfId="64" xr:uid="{BF5FF610-FB57-43EF-90A1-49F4423F3817}"/>
    <cellStyle name="40% - Énfasis5" xfId="65" xr:uid="{1FCE0E27-2A71-49C7-8E57-A0E8459D2298}"/>
    <cellStyle name="40% - Énfasis6" xfId="66" xr:uid="{FFBA657E-C3E3-47DF-9AFC-907A96CEDEEA}"/>
    <cellStyle name="60% - Énfasis1" xfId="67" xr:uid="{E785A573-C087-4B55-9466-FF0938EC3936}"/>
    <cellStyle name="60% - Énfasis2" xfId="68" xr:uid="{EE157F60-0EA1-4FF9-A185-6754F6ED70CA}"/>
    <cellStyle name="60% - Énfasis3" xfId="69" xr:uid="{A9772A88-7FE3-4BDB-A5E3-EC6A8BC46768}"/>
    <cellStyle name="60% - Énfasis4" xfId="70" xr:uid="{ECB1456B-668D-4E4B-A593-F1667D195953}"/>
    <cellStyle name="60% - Énfasis5" xfId="71" xr:uid="{28AABF8A-854E-4E70-A9DD-F9F83B64566C}"/>
    <cellStyle name="60% - Énfasis6" xfId="72" xr:uid="{D710490B-B0F6-4825-B575-7EC5DDFEDA50}"/>
    <cellStyle name="Buena" xfId="73" xr:uid="{76D719DE-83F6-46CD-B60E-179B3C930603}"/>
    <cellStyle name="Cálculo" xfId="74" xr:uid="{2436CFE3-6AAD-407D-821D-E7D98BE1F051}"/>
    <cellStyle name="Cálculo 2" xfId="113" xr:uid="{0E83B8D7-616B-41F4-9969-8073E8240043}"/>
    <cellStyle name="Celda de comprobación" xfId="75" xr:uid="{8E7301B9-5EDC-47C6-ABDF-9D8CE058BCE3}"/>
    <cellStyle name="Celda vinculada" xfId="76" xr:uid="{9C0BF991-5E1E-4BB5-9A85-4BF8115785EB}"/>
    <cellStyle name="Comma [0]" xfId="77" xr:uid="{FC6966A9-B4F1-4724-87D0-7968871CA068}"/>
    <cellStyle name="Comma_DGRA74#6" xfId="78" xr:uid="{8558F226-7107-42BB-9AC9-067BBF0C5239}"/>
    <cellStyle name="Currency [0]" xfId="79" xr:uid="{C5BB3916-ABD5-459A-A360-685B62265026}"/>
    <cellStyle name="Currency_FJP" xfId="80" xr:uid="{561E6462-9120-4CB3-A252-ED25487A92B3}"/>
    <cellStyle name="Encabezado 1" xfId="5" xr:uid="{00000000-0005-0000-0000-000001000000}"/>
    <cellStyle name="Encabezado 2" xfId="6" xr:uid="{00000000-0005-0000-0000-000002000000}"/>
    <cellStyle name="Encabezado 4" xfId="81" xr:uid="{DC6B33B8-04B0-4F90-8C4F-1DA35521021E}"/>
    <cellStyle name="Énfasis1" xfId="82" xr:uid="{8D233623-D238-4462-90EC-D160824689EA}"/>
    <cellStyle name="Énfasis2" xfId="83" xr:uid="{36A80490-B54D-4BB9-A090-E895787356B5}"/>
    <cellStyle name="Énfasis3" xfId="84" xr:uid="{F55B7304-7395-4166-B07B-2494CF02E611}"/>
    <cellStyle name="Énfasis4" xfId="85" xr:uid="{E0580E94-D365-44BB-B40E-1EA08987CA1D}"/>
    <cellStyle name="Énfasis5" xfId="86" xr:uid="{EC1DA3A8-BB4A-41D3-B714-22B3A1CEE9DC}"/>
    <cellStyle name="Énfasis6" xfId="87" xr:uid="{406AC403-59E8-4EAD-8145-DDDE705AEE81}"/>
    <cellStyle name="Entrada" xfId="88" xr:uid="{0C10752E-C493-48A7-961E-9003D52712EF}"/>
    <cellStyle name="Entrada 2" xfId="114" xr:uid="{4C627BFD-90F9-473A-ADE4-133E3C6CC7BE}"/>
    <cellStyle name="Euro" xfId="7" xr:uid="{00000000-0005-0000-0000-000003000000}"/>
    <cellStyle name="Euro 2" xfId="8" xr:uid="{00000000-0005-0000-0000-000004000000}"/>
    <cellStyle name="Euro 2 2" xfId="9" xr:uid="{00000000-0005-0000-0000-000005000000}"/>
    <cellStyle name="Euro 2 3" xfId="10" xr:uid="{00000000-0005-0000-0000-000006000000}"/>
    <cellStyle name="Euro 3" xfId="11" xr:uid="{00000000-0005-0000-0000-000007000000}"/>
    <cellStyle name="Euro 4" xfId="12" xr:uid="{00000000-0005-0000-0000-000008000000}"/>
    <cellStyle name="Euro 5" xfId="13" xr:uid="{00000000-0005-0000-0000-000009000000}"/>
    <cellStyle name="Euro 6" xfId="89" xr:uid="{1EA00A62-40EA-4C5A-B991-2BB4D445FCFF}"/>
    <cellStyle name="Fecha" xfId="14" xr:uid="{00000000-0005-0000-0000-00000A000000}"/>
    <cellStyle name="Fijo" xfId="15" xr:uid="{00000000-0005-0000-0000-00000B000000}"/>
    <cellStyle name="Hipervínculo_Copia de (2) Macro - CreaInformesWebPorRegión" xfId="90" xr:uid="{5F500168-8A30-4C1A-B276-34937E0C0A16}"/>
    <cellStyle name="Incorrecto" xfId="91" xr:uid="{FA4863F4-FB6E-41A7-82B6-587C6580547D}"/>
    <cellStyle name="Millares [0]_ Graf 5.4" xfId="92" xr:uid="{4D082DFA-ACD8-4A91-82B3-6B1DD84B17D6}"/>
    <cellStyle name="Millares 2" xfId="16" xr:uid="{00000000-0005-0000-0000-00000C000000}"/>
    <cellStyle name="Millares 2 2" xfId="17" xr:uid="{00000000-0005-0000-0000-00000D000000}"/>
    <cellStyle name="Millares 2 3" xfId="18" xr:uid="{00000000-0005-0000-0000-00000E000000}"/>
    <cellStyle name="Millares 2 4" xfId="19" xr:uid="{00000000-0005-0000-0000-00000F000000}"/>
    <cellStyle name="Millares 2 5" xfId="20" xr:uid="{00000000-0005-0000-0000-000010000000}"/>
    <cellStyle name="Millares 2 5 2" xfId="21" xr:uid="{00000000-0005-0000-0000-000011000000}"/>
    <cellStyle name="Millares 3" xfId="22" xr:uid="{00000000-0005-0000-0000-000012000000}"/>
    <cellStyle name="Millares 4" xfId="23" xr:uid="{00000000-0005-0000-0000-000013000000}"/>
    <cellStyle name="Millares 5" xfId="24" xr:uid="{00000000-0005-0000-0000-000014000000}"/>
    <cellStyle name="Millares 5 2" xfId="25" xr:uid="{00000000-0005-0000-0000-000015000000}"/>
    <cellStyle name="Millares 6" xfId="26" xr:uid="{00000000-0005-0000-0000-000016000000}"/>
    <cellStyle name="Millares_ Graf 5.4" xfId="93" xr:uid="{394640CD-5FB6-4B6C-ABBA-C2811AC1F316}"/>
    <cellStyle name="Moneda [0]_ Graf 5.4" xfId="94" xr:uid="{DBCAF8DC-DD47-4A9C-93EE-299B5799FDC0}"/>
    <cellStyle name="Moneda 2" xfId="27" xr:uid="{00000000-0005-0000-0000-000017000000}"/>
    <cellStyle name="Moneda 3" xfId="28" xr:uid="{00000000-0005-0000-0000-000018000000}"/>
    <cellStyle name="Moneda 4" xfId="29" xr:uid="{00000000-0005-0000-0000-000019000000}"/>
    <cellStyle name="Moneda_(BYS)Dist. % mensual" xfId="95" xr:uid="{C547F3F0-3FBE-48AA-B1B9-D97BEBC12D8D}"/>
    <cellStyle name="Monetario0" xfId="30" xr:uid="{00000000-0005-0000-0000-00001A000000}"/>
    <cellStyle name="Neutral" xfId="96" xr:uid="{70A444D2-1247-48F5-A3A0-5A93EBF76893}"/>
    <cellStyle name="No-definido" xfId="31" xr:uid="{00000000-0005-0000-0000-00001B000000}"/>
    <cellStyle name="Normal 10" xfId="32" xr:uid="{00000000-0005-0000-0000-00001C000000}"/>
    <cellStyle name="Normal 2" xfId="33" xr:uid="{00000000-0005-0000-0000-00001D000000}"/>
    <cellStyle name="Normal 2 2" xfId="34" xr:uid="{00000000-0005-0000-0000-00001E000000}"/>
    <cellStyle name="Normal 2 3" xfId="35" xr:uid="{00000000-0005-0000-0000-00001F000000}"/>
    <cellStyle name="Normal 2 4" xfId="36" xr:uid="{00000000-0005-0000-0000-000020000000}"/>
    <cellStyle name="Normal 3" xfId="37" xr:uid="{00000000-0005-0000-0000-000021000000}"/>
    <cellStyle name="Normal 3 2" xfId="38" xr:uid="{00000000-0005-0000-0000-000022000000}"/>
    <cellStyle name="Normal 4" xfId="39" xr:uid="{00000000-0005-0000-0000-000023000000}"/>
    <cellStyle name="Normal 5" xfId="40" xr:uid="{00000000-0005-0000-0000-000024000000}"/>
    <cellStyle name="Normal 5 2" xfId="41" xr:uid="{00000000-0005-0000-0000-000025000000}"/>
    <cellStyle name="Normal 5 3" xfId="42" xr:uid="{00000000-0005-0000-0000-000026000000}"/>
    <cellStyle name="Normal 6" xfId="43" xr:uid="{00000000-0005-0000-0000-000027000000}"/>
    <cellStyle name="Normal 7" xfId="44" xr:uid="{00000000-0005-0000-0000-000028000000}"/>
    <cellStyle name="Normal 7 2" xfId="45" xr:uid="{00000000-0005-0000-0000-000029000000}"/>
    <cellStyle name="Normal 8" xfId="46" xr:uid="{00000000-0005-0000-0000-00002A000000}"/>
    <cellStyle name="Normal 9" xfId="47" xr:uid="{00000000-0005-0000-0000-00002B000000}"/>
    <cellStyle name="Normal_(BYS)Dist. % mensual" xfId="97" xr:uid="{1509B259-52AF-4013-8FE5-76E892A1500B}"/>
    <cellStyle name="Notas" xfId="98" xr:uid="{DF293921-1144-4C97-9078-BAF23240283C}"/>
    <cellStyle name="Notas 2" xfId="115" xr:uid="{953686D1-877F-4CF6-9B3A-07F549599B7A}"/>
    <cellStyle name="pablo" xfId="48" xr:uid="{00000000-0005-0000-0000-00002D000000}"/>
    <cellStyle name="Porcentaje 3" xfId="49" xr:uid="{00000000-0005-0000-0000-00002E000000}"/>
    <cellStyle name="Porcentual 2" xfId="50" xr:uid="{00000000-0005-0000-0000-00002F000000}"/>
    <cellStyle name="Porcentual 3" xfId="51" xr:uid="{00000000-0005-0000-0000-000030000000}"/>
    <cellStyle name="Punto0" xfId="52" xr:uid="{00000000-0005-0000-0000-000031000000}"/>
    <cellStyle name="Salida" xfId="99" xr:uid="{5F64DB6C-2E0C-4F5B-8AD4-0367A6A1BBB5}"/>
    <cellStyle name="Salida 2" xfId="116" xr:uid="{B02878E3-302B-4C4B-8341-382896A13892}"/>
    <cellStyle name="Texto de advertencia" xfId="100" xr:uid="{211F4AF6-505F-42A6-9FC5-BFDFE62CFA84}"/>
    <cellStyle name="Texto explicativo" xfId="101" xr:uid="{46E3430C-3685-459F-AFE5-DCE3178D2B10}"/>
    <cellStyle name="Título" xfId="102" xr:uid="{C961F5C9-76D2-40B5-A432-9F8EFEB8E14E}"/>
    <cellStyle name="Título 1" xfId="103" xr:uid="{DF454972-112D-4CAB-BF17-83A1AE9024B2}"/>
    <cellStyle name="Título 2" xfId="104" xr:uid="{8E29653C-0B23-4DDA-B091-B5AE31AE0BF0}"/>
    <cellStyle name="Título 3" xfId="105" xr:uid="{E7D09605-1702-4FF5-8BA1-79151A75F6FA}"/>
    <cellStyle name="Total" xfId="106" xr:uid="{2B9CD6E3-3880-494C-A5DE-637A5191A83E}"/>
    <cellStyle name="Total 2" xfId="117" xr:uid="{8090E03C-F899-40C4-B030-6AD458DC001B}"/>
    <cellStyle name="パーセント" xfId="53" builtinId="5"/>
    <cellStyle name="パーセント 2" xfId="112" xr:uid="{890B24F5-1EA7-4EC5-AB9F-24E13786259F}"/>
    <cellStyle name="パーセント 3" xfId="107" xr:uid="{59BBB8CD-947A-4CED-8911-1F2834BC4864}"/>
    <cellStyle name="桁区切り" xfId="1" builtinId="6"/>
    <cellStyle name="桁区切り [0.00] 2" xfId="3" xr:uid="{00000000-0005-0000-0000-000034000000}"/>
    <cellStyle name="桁区切り [0.00] 2 2" xfId="109" xr:uid="{5DBC3213-3B48-4342-A893-131C3028807A}"/>
    <cellStyle name="桁区切り [0.00] 3" xfId="110" xr:uid="{0041C179-1588-4E99-9FE9-F6CB2CDF98D2}"/>
    <cellStyle name="桁区切り 2" xfId="108" xr:uid="{D35C84E1-06D7-4C97-AA6A-A6D68DC309D6}"/>
    <cellStyle name="桁区切り 3" xfId="118" xr:uid="{CE8F3073-57AA-4549-B20C-AFBEF14DFEDF}"/>
    <cellStyle name="標準" xfId="0" builtinId="0"/>
    <cellStyle name="標準 2" xfId="2" xr:uid="{00000000-0005-0000-0000-000036000000}"/>
    <cellStyle name="標準 3" xfId="111" xr:uid="{F3E2E1BB-0E18-4ED8-B8DD-C1A5B73A6F14}"/>
    <cellStyle name="標準 4" xfId="54" xr:uid="{C7AE1798-B055-4290-8DE3-2D9E2078B79A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90"/>
  <sheetViews>
    <sheetView view="pageBreakPreview" zoomScaleNormal="130" zoomScaleSheetLayoutView="100" workbookViewId="0">
      <selection activeCell="H20" sqref="H20"/>
    </sheetView>
  </sheetViews>
  <sheetFormatPr defaultColWidth="8.90625" defaultRowHeight="13"/>
  <cols>
    <col min="1" max="1" width="5.08984375" style="42" customWidth="1"/>
    <col min="2" max="2" width="2.6328125" style="42" customWidth="1"/>
    <col min="3" max="6" width="8.6328125" style="42" customWidth="1"/>
    <col min="7" max="12" width="7.54296875" style="42" customWidth="1"/>
    <col min="13" max="14" width="8.6328125" style="42" customWidth="1"/>
    <col min="15" max="18" width="7.54296875" style="42" customWidth="1"/>
    <col min="19" max="19" width="8.6328125" style="42" customWidth="1"/>
    <col min="20" max="16384" width="8.90625" style="42"/>
  </cols>
  <sheetData>
    <row r="1" spans="1:21" s="214" customFormat="1">
      <c r="A1" s="208" t="s">
        <v>0</v>
      </c>
      <c r="B1" s="209" t="s">
        <v>1</v>
      </c>
      <c r="C1" s="210" t="s">
        <v>2</v>
      </c>
      <c r="D1" s="210" t="s">
        <v>3</v>
      </c>
      <c r="E1" s="208" t="s">
        <v>4</v>
      </c>
      <c r="F1" s="210" t="s">
        <v>5</v>
      </c>
      <c r="G1" s="211" t="s">
        <v>6</v>
      </c>
      <c r="H1" s="212"/>
      <c r="I1" s="213" t="s">
        <v>7</v>
      </c>
      <c r="J1" s="212"/>
      <c r="K1" s="213" t="s">
        <v>8</v>
      </c>
      <c r="L1" s="212"/>
      <c r="M1" s="210" t="s">
        <v>9</v>
      </c>
      <c r="N1" s="210" t="s">
        <v>10</v>
      </c>
      <c r="O1" s="213" t="s">
        <v>11</v>
      </c>
      <c r="P1" s="212"/>
      <c r="Q1" s="213" t="s">
        <v>12</v>
      </c>
      <c r="R1" s="212"/>
      <c r="S1" s="210" t="s">
        <v>13</v>
      </c>
    </row>
    <row r="2" spans="1:21" s="214" customFormat="1">
      <c r="A2" s="215"/>
      <c r="B2" s="216"/>
      <c r="C2" s="217" t="s">
        <v>14</v>
      </c>
      <c r="D2" s="217" t="s">
        <v>15</v>
      </c>
      <c r="E2" s="218" t="s">
        <v>16</v>
      </c>
      <c r="F2" s="217" t="s">
        <v>17</v>
      </c>
      <c r="G2" s="219" t="s">
        <v>85</v>
      </c>
      <c r="H2" s="220"/>
      <c r="I2" s="219" t="s">
        <v>83</v>
      </c>
      <c r="J2" s="220"/>
      <c r="K2" s="221"/>
      <c r="L2" s="222"/>
      <c r="M2" s="217" t="s">
        <v>18</v>
      </c>
      <c r="N2" s="217" t="s">
        <v>19</v>
      </c>
      <c r="O2" s="219" t="s">
        <v>20</v>
      </c>
      <c r="P2" s="220"/>
      <c r="Q2" s="219" t="s">
        <v>20</v>
      </c>
      <c r="R2" s="220"/>
      <c r="S2" s="217" t="s">
        <v>86</v>
      </c>
    </row>
    <row r="3" spans="1:21" s="214" customFormat="1" ht="14.25" customHeight="1">
      <c r="A3" s="215"/>
      <c r="B3" s="216"/>
      <c r="C3" s="217" t="s">
        <v>82</v>
      </c>
      <c r="D3" s="217" t="s">
        <v>21</v>
      </c>
      <c r="E3" s="217" t="s">
        <v>84</v>
      </c>
      <c r="F3" s="217" t="s">
        <v>84</v>
      </c>
      <c r="G3" s="223"/>
      <c r="H3" s="216"/>
      <c r="I3" s="215"/>
      <c r="J3" s="216"/>
      <c r="K3" s="224" t="s">
        <v>22</v>
      </c>
      <c r="L3" s="225" t="s">
        <v>23</v>
      </c>
      <c r="M3" s="217"/>
      <c r="N3" s="226"/>
      <c r="O3" s="219" t="s">
        <v>24</v>
      </c>
      <c r="P3" s="220"/>
      <c r="Q3" s="219" t="s">
        <v>24</v>
      </c>
      <c r="R3" s="220"/>
      <c r="S3" s="217" t="s">
        <v>87</v>
      </c>
    </row>
    <row r="4" spans="1:21" s="214" customFormat="1" ht="13.5" thickBot="1">
      <c r="A4" s="227" t="s">
        <v>25</v>
      </c>
      <c r="B4" s="228"/>
      <c r="C4" s="229" t="s">
        <v>26</v>
      </c>
      <c r="D4" s="229" t="s">
        <v>27</v>
      </c>
      <c r="E4" s="230" t="s">
        <v>26</v>
      </c>
      <c r="F4" s="229" t="s">
        <v>26</v>
      </c>
      <c r="G4" s="231" t="s">
        <v>26</v>
      </c>
      <c r="H4" s="232" t="s">
        <v>26</v>
      </c>
      <c r="I4" s="230" t="s">
        <v>26</v>
      </c>
      <c r="J4" s="232" t="s">
        <v>26</v>
      </c>
      <c r="K4" s="233" t="s">
        <v>26</v>
      </c>
      <c r="L4" s="232" t="s">
        <v>26</v>
      </c>
      <c r="M4" s="229" t="s">
        <v>26</v>
      </c>
      <c r="N4" s="229" t="s">
        <v>26</v>
      </c>
      <c r="O4" s="230" t="s">
        <v>26</v>
      </c>
      <c r="P4" s="232" t="s">
        <v>26</v>
      </c>
      <c r="Q4" s="230" t="s">
        <v>26</v>
      </c>
      <c r="R4" s="232" t="s">
        <v>26</v>
      </c>
      <c r="S4" s="229" t="s">
        <v>28</v>
      </c>
    </row>
    <row r="5" spans="1:21" s="214" customFormat="1">
      <c r="A5" s="234"/>
      <c r="B5" s="235"/>
      <c r="C5" s="185" t="s">
        <v>29</v>
      </c>
      <c r="D5" s="185" t="s">
        <v>30</v>
      </c>
      <c r="E5" s="186" t="s">
        <v>31</v>
      </c>
      <c r="F5" s="185" t="s">
        <v>31</v>
      </c>
      <c r="G5" s="186" t="s">
        <v>31</v>
      </c>
      <c r="H5" s="236" t="s">
        <v>32</v>
      </c>
      <c r="I5" s="189" t="s">
        <v>31</v>
      </c>
      <c r="J5" s="188" t="s">
        <v>32</v>
      </c>
      <c r="K5" s="186" t="s">
        <v>31</v>
      </c>
      <c r="L5" s="236" t="s">
        <v>31</v>
      </c>
      <c r="M5" s="185" t="s">
        <v>31</v>
      </c>
      <c r="N5" s="237" t="s">
        <v>31</v>
      </c>
      <c r="O5" s="189" t="s">
        <v>33</v>
      </c>
      <c r="P5" s="186" t="s">
        <v>33</v>
      </c>
      <c r="Q5" s="189" t="s">
        <v>33</v>
      </c>
      <c r="R5" s="29" t="s">
        <v>33</v>
      </c>
      <c r="S5" s="185" t="s">
        <v>34</v>
      </c>
    </row>
    <row r="6" spans="1:21">
      <c r="A6" s="30">
        <v>2019</v>
      </c>
      <c r="B6" s="31"/>
      <c r="C6" s="239">
        <v>0.63436753384069622</v>
      </c>
      <c r="D6" s="37">
        <v>0.63436753384200995</v>
      </c>
      <c r="E6" s="37">
        <v>0.72702978433982768</v>
      </c>
      <c r="F6" s="170">
        <v>-2.0097994068182912</v>
      </c>
      <c r="G6" s="169">
        <f>AVERAGE(H12:H23)</f>
        <v>2.2522550011209432</v>
      </c>
      <c r="H6" s="40">
        <f>H23</f>
        <v>3.0007949125596234</v>
      </c>
      <c r="I6" s="37"/>
      <c r="J6" s="41"/>
      <c r="K6" s="33">
        <f>AVERAGE(K12:K23)</f>
        <v>7.2170719573583098</v>
      </c>
      <c r="L6" s="39">
        <f>AVERAGE(L12:L23)</f>
        <v>7.6483362064873175</v>
      </c>
      <c r="M6" s="37">
        <f>AVERAGE(M12:M23)</f>
        <v>1.920081277474752</v>
      </c>
      <c r="N6" s="37">
        <f>AVERAGE(N12:N23)</f>
        <v>2.0498108261123154</v>
      </c>
      <c r="O6" s="37">
        <f>AVERAGE(O12:O23)</f>
        <v>0.37717062183890704</v>
      </c>
      <c r="P6" s="41">
        <f t="shared" ref="P6:S6" si="0">AVERAGE(P12:P23)</f>
        <v>4.6578959564890416</v>
      </c>
      <c r="Q6" s="39">
        <f t="shared" si="0"/>
        <v>0.13059856917031673</v>
      </c>
      <c r="R6" s="40">
        <f t="shared" si="0"/>
        <v>2.0493837860163024</v>
      </c>
      <c r="S6" s="170">
        <f t="shared" si="0"/>
        <v>272.27910741106717</v>
      </c>
    </row>
    <row r="7" spans="1:21">
      <c r="A7" s="53">
        <v>2020</v>
      </c>
      <c r="B7" s="54"/>
      <c r="C7" s="239">
        <v>-6.1434747922113564</v>
      </c>
      <c r="D7" s="37">
        <v>-6.1434747922095001</v>
      </c>
      <c r="E7" s="37">
        <v>-2.3972530815191906</v>
      </c>
      <c r="F7" s="170">
        <v>0.77789747537486686</v>
      </c>
      <c r="G7" s="169">
        <f>AVERAGE(H24:H35)</f>
        <v>3.0484986784879191</v>
      </c>
      <c r="H7" s="40">
        <f>H35</f>
        <v>2.9712521705575812</v>
      </c>
      <c r="I7" s="37">
        <f>AVERAGE(J24:J35)</f>
        <v>6.9283928749470141</v>
      </c>
      <c r="J7" s="41">
        <f>J35</f>
        <v>10.212926323723392</v>
      </c>
      <c r="K7" s="33">
        <f>AVERAGE(K24:K35)</f>
        <v>10.573091654568886</v>
      </c>
      <c r="L7" s="39">
        <f>AVERAGE(L24:L35)</f>
        <v>11.283561858784834</v>
      </c>
      <c r="M7" s="37">
        <f>AVERAGE(M24:M35)</f>
        <v>-8.194920047244322</v>
      </c>
      <c r="N7" s="170">
        <f>AVERAGE(N24:N35)</f>
        <v>-11.389863423088302</v>
      </c>
      <c r="O7" s="37">
        <f>AVERAGE(O24:O35)</f>
        <v>0.33169150292441946</v>
      </c>
      <c r="P7" s="41">
        <f t="shared" ref="P7:S7" si="1">AVERAGE(P24:P35)</f>
        <v>3.6512455618765469</v>
      </c>
      <c r="Q7" s="39">
        <f t="shared" si="1"/>
        <v>8.6736612142724781E-2</v>
      </c>
      <c r="R7" s="40">
        <f t="shared" si="1"/>
        <v>0.58447488750737142</v>
      </c>
      <c r="S7" s="170">
        <f t="shared" si="1"/>
        <v>279.83079278164945</v>
      </c>
    </row>
    <row r="8" spans="1:21">
      <c r="A8" s="53">
        <v>2021</v>
      </c>
      <c r="B8" s="54"/>
      <c r="C8" s="239">
        <v>11.333957069177526</v>
      </c>
      <c r="D8" s="37">
        <v>11.3339570691787</v>
      </c>
      <c r="E8" s="37">
        <v>4.1724723000666097</v>
      </c>
      <c r="F8" s="170">
        <v>-0.31364452004548626</v>
      </c>
      <c r="G8" s="169">
        <f>AVERAGE(H36:H47)</f>
        <v>4.5149401302892391</v>
      </c>
      <c r="H8" s="40">
        <f>H47</f>
        <v>7.1669477234401313</v>
      </c>
      <c r="I8" s="37">
        <f>AVERAGE(J36:J47)</f>
        <v>26.8368339750423</v>
      </c>
      <c r="J8" s="41">
        <f>J47</f>
        <v>31.52675671054881</v>
      </c>
      <c r="K8" s="33">
        <f t="shared" ref="K8:S8" si="2">AVERAGE(K36:K47)</f>
        <v>9.1120215064362924</v>
      </c>
      <c r="L8" s="39">
        <f t="shared" si="2"/>
        <v>10.189424527584311</v>
      </c>
      <c r="M8" s="37">
        <f t="shared" si="2"/>
        <v>2.9933024275670639</v>
      </c>
      <c r="N8" s="170">
        <f t="shared" si="2"/>
        <v>4.9260900706365289</v>
      </c>
      <c r="O8" s="37">
        <f t="shared" si="2"/>
        <v>0.55482562055511331</v>
      </c>
      <c r="P8" s="41">
        <f t="shared" si="2"/>
        <v>5.6334800352176728</v>
      </c>
      <c r="Q8" s="39">
        <f t="shared" si="2"/>
        <v>-2.4125034329147643E-2</v>
      </c>
      <c r="R8" s="40">
        <f t="shared" si="2"/>
        <v>1.0824623356859508</v>
      </c>
      <c r="S8" s="170">
        <f t="shared" si="2"/>
        <v>422.53686673316196</v>
      </c>
    </row>
    <row r="9" spans="1:21">
      <c r="A9" s="53">
        <v>2022</v>
      </c>
      <c r="B9" s="54"/>
      <c r="C9" s="239">
        <v>2.0587400809420009</v>
      </c>
      <c r="D9" s="37">
        <v>2.0587400809427998</v>
      </c>
      <c r="E9" s="37">
        <v>-4.6334973642100152</v>
      </c>
      <c r="F9" s="170">
        <v>-2.3951169463815591</v>
      </c>
      <c r="G9" s="169">
        <f>AVERAGE(H48:H59)</f>
        <v>11.612559064598164</v>
      </c>
      <c r="H9" s="40">
        <f>H59</f>
        <v>12.789579508698324</v>
      </c>
      <c r="I9" s="37">
        <f>AVERAGE(J48:J59)</f>
        <v>19.789968290206634</v>
      </c>
      <c r="J9" s="41">
        <f>J59</f>
        <v>3.0352268295853246</v>
      </c>
      <c r="K9" s="33">
        <f>AVERAGE(K48:K59)</f>
        <v>7.7999155730883656</v>
      </c>
      <c r="L9" s="39">
        <f>AVERAGE(L48:L59)</f>
        <v>8.465711460405144</v>
      </c>
      <c r="M9" s="37">
        <f>AVERAGE(M48:M59)</f>
        <v>5.5747406916787403</v>
      </c>
      <c r="N9" s="170">
        <f>AVERAGE(N48:N59)</f>
        <v>7.1187591966921175</v>
      </c>
      <c r="O9" s="37">
        <f>AVERAGE(O48:O59)</f>
        <v>0.86338582381143458</v>
      </c>
      <c r="P9" s="41">
        <f t="shared" ref="P9:S9" si="3">AVERAGE(P48:P59)</f>
        <v>9.5957546593902094</v>
      </c>
      <c r="Q9" s="39">
        <f t="shared" si="3"/>
        <v>-0.14260918078187179</v>
      </c>
      <c r="R9" s="40">
        <f t="shared" si="3"/>
        <v>-1.7933252442597098</v>
      </c>
      <c r="S9" s="170">
        <f t="shared" si="3"/>
        <v>399.7418707684065</v>
      </c>
    </row>
    <row r="10" spans="1:21" ht="13.5" thickBot="1">
      <c r="A10" s="30">
        <v>2023</v>
      </c>
      <c r="B10" s="31"/>
      <c r="C10" s="241">
        <v>0.21878066688334474</v>
      </c>
      <c r="D10" s="242">
        <v>0.21878066688278999</v>
      </c>
      <c r="E10" s="242">
        <v>-0.13534511427570894</v>
      </c>
      <c r="F10" s="177">
        <v>-0.74574285502856386</v>
      </c>
      <c r="G10" s="171">
        <f>AVERAGE(H60:H71)</f>
        <v>7.6749999999999998</v>
      </c>
      <c r="H10" s="172">
        <f>H71</f>
        <v>3.9</v>
      </c>
      <c r="I10" s="37">
        <f>AVERAGE(J60:J71)</f>
        <v>-4.6596531883370629</v>
      </c>
      <c r="J10" s="41">
        <f>J71</f>
        <v>0.44786475745917098</v>
      </c>
      <c r="K10" s="173">
        <f>AVERAGE(K60:K71)</f>
        <v>8.641732448217935</v>
      </c>
      <c r="L10" s="62">
        <f>AVERAGE(L60:L71)</f>
        <v>9.515556179445058</v>
      </c>
      <c r="M10" s="174">
        <f>AVERAGE(M60:M71)</f>
        <v>3.3206508271713546</v>
      </c>
      <c r="N10" s="175">
        <f>AVERAGE(N60:N71)</f>
        <v>2.3773873694832841</v>
      </c>
      <c r="O10" s="60">
        <f>AVERAGE(O60:O71)</f>
        <v>0.61942775902257752</v>
      </c>
      <c r="P10" s="64">
        <f t="shared" ref="P10:R10" si="4">AVERAGE(P60:P71)</f>
        <v>9.6586349933127345</v>
      </c>
      <c r="Q10" s="176">
        <f t="shared" si="4"/>
        <v>0.29670615910833165</v>
      </c>
      <c r="R10" s="172">
        <f t="shared" si="4"/>
        <v>1.8729270274053771</v>
      </c>
      <c r="S10" s="177">
        <f>AVERAGE(S60:S71)</f>
        <v>384.76183161178909</v>
      </c>
    </row>
    <row r="11" spans="1:21" s="214" customFormat="1" ht="13.5" thickBot="1">
      <c r="A11" s="65"/>
      <c r="B11" s="148"/>
      <c r="C11" s="243" t="s">
        <v>36</v>
      </c>
      <c r="D11" s="244" t="s">
        <v>37</v>
      </c>
      <c r="E11" s="244" t="s">
        <v>37</v>
      </c>
      <c r="F11" s="245" t="s">
        <v>37</v>
      </c>
      <c r="G11" s="246" t="s">
        <v>38</v>
      </c>
      <c r="H11" s="247" t="s">
        <v>37</v>
      </c>
      <c r="I11" s="244" t="s">
        <v>38</v>
      </c>
      <c r="J11" s="248" t="s">
        <v>37</v>
      </c>
      <c r="K11" s="246" t="s">
        <v>39</v>
      </c>
      <c r="L11" s="246" t="s">
        <v>39</v>
      </c>
      <c r="M11" s="245" t="s">
        <v>37</v>
      </c>
      <c r="N11" s="249" t="s">
        <v>37</v>
      </c>
      <c r="O11" s="244" t="s">
        <v>38</v>
      </c>
      <c r="P11" s="248" t="s">
        <v>37</v>
      </c>
      <c r="Q11" s="246" t="s">
        <v>38</v>
      </c>
      <c r="R11" s="247" t="s">
        <v>37</v>
      </c>
      <c r="S11" s="245" t="s">
        <v>40</v>
      </c>
      <c r="U11" s="42"/>
    </row>
    <row r="12" spans="1:21">
      <c r="A12" s="65">
        <v>2019</v>
      </c>
      <c r="B12" s="66">
        <v>1</v>
      </c>
      <c r="C12" s="178"/>
      <c r="D12" s="69">
        <v>1.9799640138057573</v>
      </c>
      <c r="E12" s="72">
        <v>4.1100121424111569</v>
      </c>
      <c r="F12" s="69">
        <v>-4.0090416298198868</v>
      </c>
      <c r="G12" s="68">
        <v>0.10930047694752698</v>
      </c>
      <c r="H12" s="74">
        <v>1.7882400484946492</v>
      </c>
      <c r="I12" s="72">
        <v>-1.7496500699859974</v>
      </c>
      <c r="J12" s="75"/>
      <c r="K12" s="149">
        <v>7.1295721723762862</v>
      </c>
      <c r="L12" s="74">
        <v>7.5911929023533418</v>
      </c>
      <c r="M12" s="69">
        <v>1.8565830699932562</v>
      </c>
      <c r="N12" s="68">
        <v>1.5241090200223129</v>
      </c>
      <c r="O12" s="67">
        <v>0.79161431863266096</v>
      </c>
      <c r="P12" s="75">
        <v>3.79623189506255</v>
      </c>
      <c r="Q12" s="149">
        <v>0.679835891058445</v>
      </c>
      <c r="R12" s="74">
        <v>1.5560840628824599</v>
      </c>
      <c r="S12" s="69">
        <v>269.07218181818183</v>
      </c>
    </row>
    <row r="13" spans="1:21">
      <c r="A13" s="76"/>
      <c r="B13" s="77">
        <v>2</v>
      </c>
      <c r="C13" s="179">
        <v>1.1995364855208024</v>
      </c>
      <c r="D13" s="80">
        <v>0.52675827045336465</v>
      </c>
      <c r="E13" s="83">
        <v>0.24882207628769137</v>
      </c>
      <c r="F13" s="80">
        <v>-9.9155951268128604</v>
      </c>
      <c r="G13" s="79">
        <v>3.9702233250626939E-2</v>
      </c>
      <c r="H13" s="85">
        <v>1.7258780783205641</v>
      </c>
      <c r="I13" s="83">
        <v>0.74285132797395903</v>
      </c>
      <c r="J13" s="86"/>
      <c r="K13" s="135">
        <v>7.034277907625186</v>
      </c>
      <c r="L13" s="85">
        <v>7.3824414435892303</v>
      </c>
      <c r="M13" s="80">
        <v>1.3984040154507271</v>
      </c>
      <c r="N13" s="79">
        <v>1.3719888431554805</v>
      </c>
      <c r="O13" s="78">
        <v>0.14317010679765199</v>
      </c>
      <c r="P13" s="86">
        <v>4.3374440741672702</v>
      </c>
      <c r="Q13" s="135">
        <v>9.6965334991549995E-2</v>
      </c>
      <c r="R13" s="85">
        <v>2.08403050298263</v>
      </c>
      <c r="S13" s="80">
        <v>284.09122727272728</v>
      </c>
    </row>
    <row r="14" spans="1:21">
      <c r="A14" s="88"/>
      <c r="B14" s="89">
        <v>3</v>
      </c>
      <c r="C14" s="180"/>
      <c r="D14" s="92">
        <v>1.0758831197936081</v>
      </c>
      <c r="E14" s="95">
        <v>6.0176302686065775E-2</v>
      </c>
      <c r="F14" s="92">
        <v>-5.4921397588666316</v>
      </c>
      <c r="G14" s="91">
        <v>0.47623772199620884</v>
      </c>
      <c r="H14" s="97">
        <v>2.0044319097501928</v>
      </c>
      <c r="I14" s="95">
        <v>2.0707070707070674</v>
      </c>
      <c r="J14" s="98"/>
      <c r="K14" s="165">
        <v>7.2362792402901182</v>
      </c>
      <c r="L14" s="97">
        <v>7.4690325916099187</v>
      </c>
      <c r="M14" s="92">
        <v>1.2175603955209002</v>
      </c>
      <c r="N14" s="91">
        <v>1.3703401561415474</v>
      </c>
      <c r="O14" s="90">
        <v>0.89948533231574102</v>
      </c>
      <c r="P14" s="98">
        <v>4.7389221258451704</v>
      </c>
      <c r="Q14" s="165">
        <v>0.42345510678465398</v>
      </c>
      <c r="R14" s="97">
        <v>2.2025039770413999</v>
      </c>
      <c r="S14" s="92">
        <v>292.49690476190472</v>
      </c>
    </row>
    <row r="15" spans="1:21" ht="13.5" customHeight="1">
      <c r="A15" s="76"/>
      <c r="B15" s="77">
        <v>4</v>
      </c>
      <c r="C15" s="181"/>
      <c r="D15" s="80">
        <v>1.5158714809166085</v>
      </c>
      <c r="E15" s="83">
        <v>-7.5900770634085291E-2</v>
      </c>
      <c r="F15" s="80">
        <v>2.422968694541705</v>
      </c>
      <c r="G15" s="79">
        <v>0.26661400217242726</v>
      </c>
      <c r="H15" s="85">
        <v>1.9989954796584719</v>
      </c>
      <c r="I15" s="83">
        <v>-0.11875309252844524</v>
      </c>
      <c r="J15" s="86"/>
      <c r="K15" s="135">
        <v>7.0963377412054287</v>
      </c>
      <c r="L15" s="85">
        <v>7.4326187284166512</v>
      </c>
      <c r="M15" s="80">
        <v>1.6487068084666046</v>
      </c>
      <c r="N15" s="79">
        <v>1.5366342458300375</v>
      </c>
      <c r="O15" s="78">
        <v>0.62184051287557096</v>
      </c>
      <c r="P15" s="86">
        <v>5.0935631445863097</v>
      </c>
      <c r="Q15" s="135">
        <v>0.36028742621896398</v>
      </c>
      <c r="R15" s="85">
        <v>2.6045889162517701</v>
      </c>
      <c r="S15" s="80">
        <v>292.35104761904762</v>
      </c>
    </row>
    <row r="16" spans="1:21" ht="13.5" customHeight="1">
      <c r="A16" s="88"/>
      <c r="B16" s="89">
        <v>5</v>
      </c>
      <c r="C16" s="179">
        <v>1.195873154051097</v>
      </c>
      <c r="D16" s="92">
        <v>1.4392697960375234</v>
      </c>
      <c r="E16" s="95">
        <v>3.1533297289317419</v>
      </c>
      <c r="F16" s="92">
        <v>-1.8546895944186348</v>
      </c>
      <c r="G16" s="91">
        <v>0.60074847350797267</v>
      </c>
      <c r="H16" s="97">
        <v>2.3444544634806164</v>
      </c>
      <c r="I16" s="95">
        <v>-9.9078569305466324E-3</v>
      </c>
      <c r="J16" s="98"/>
      <c r="K16" s="165">
        <v>7.2322801999576063</v>
      </c>
      <c r="L16" s="97">
        <v>7.4165609436191673</v>
      </c>
      <c r="M16" s="92">
        <v>1.6456920518399754</v>
      </c>
      <c r="N16" s="91">
        <v>1.8093969546253863</v>
      </c>
      <c r="O16" s="90">
        <v>-7.8926130572665204E-2</v>
      </c>
      <c r="P16" s="98">
        <v>5.1514303867420201</v>
      </c>
      <c r="Q16" s="165">
        <v>-0.67909991074715004</v>
      </c>
      <c r="R16" s="97">
        <v>2.3298062512995901</v>
      </c>
      <c r="S16" s="92">
        <v>272.96861904761909</v>
      </c>
    </row>
    <row r="17" spans="1:19" ht="13.5" customHeight="1">
      <c r="A17" s="88"/>
      <c r="B17" s="89">
        <v>6</v>
      </c>
      <c r="C17" s="180"/>
      <c r="D17" s="92">
        <v>0.6133926071816509</v>
      </c>
      <c r="E17" s="95">
        <v>-2.7265438437110379</v>
      </c>
      <c r="F17" s="92">
        <v>-0.86097546776786604</v>
      </c>
      <c r="G17" s="91">
        <v>4.8947626040130032E-2</v>
      </c>
      <c r="H17" s="97">
        <v>2.3023023023023059</v>
      </c>
      <c r="I17" s="95">
        <v>-0.94133967499009374</v>
      </c>
      <c r="J17" s="98"/>
      <c r="K17" s="165">
        <v>7.2538126303226518</v>
      </c>
      <c r="L17" s="97">
        <v>7.3857455210507643</v>
      </c>
      <c r="M17" s="92">
        <v>1.6224599257497196</v>
      </c>
      <c r="N17" s="91">
        <v>1.9080359598196317</v>
      </c>
      <c r="O17" s="90">
        <v>-0.102047634986768</v>
      </c>
      <c r="P17" s="98">
        <v>4.8714087390533001</v>
      </c>
      <c r="Q17" s="165">
        <v>-0.15122475499647101</v>
      </c>
      <c r="R17" s="97">
        <v>2.11252296872579</v>
      </c>
      <c r="S17" s="92">
        <v>266.18729999999999</v>
      </c>
    </row>
    <row r="18" spans="1:19" ht="13.5" customHeight="1">
      <c r="A18" s="76"/>
      <c r="B18" s="77">
        <v>7</v>
      </c>
      <c r="C18" s="181"/>
      <c r="D18" s="80">
        <v>2.8520728968035369</v>
      </c>
      <c r="E18" s="83">
        <v>7.7763140456044155</v>
      </c>
      <c r="F18" s="80">
        <v>-2.1750028945373034</v>
      </c>
      <c r="G18" s="79">
        <v>0.22504892367907203</v>
      </c>
      <c r="H18" s="85">
        <v>2.2051486729195879</v>
      </c>
      <c r="I18" s="83">
        <v>8.0024007202150749E-2</v>
      </c>
      <c r="J18" s="86"/>
      <c r="K18" s="135">
        <v>7.5486410796646375</v>
      </c>
      <c r="L18" s="85">
        <v>7.9175422646015656</v>
      </c>
      <c r="M18" s="80">
        <v>1.9801002996907346</v>
      </c>
      <c r="N18" s="79">
        <v>2.3174467330267845</v>
      </c>
      <c r="O18" s="78">
        <v>0.66415072321854796</v>
      </c>
      <c r="P18" s="86">
        <v>5.0356487286987699</v>
      </c>
      <c r="Q18" s="135">
        <v>0.43923875822227099</v>
      </c>
      <c r="R18" s="85">
        <v>2.4052666555042199</v>
      </c>
      <c r="S18" s="80">
        <v>269.86186956521732</v>
      </c>
    </row>
    <row r="19" spans="1:19" ht="13.5" customHeight="1">
      <c r="A19" s="76"/>
      <c r="B19" s="77">
        <v>8</v>
      </c>
      <c r="C19" s="179">
        <v>3.1814295567944795</v>
      </c>
      <c r="D19" s="80">
        <v>3.5637904695423384</v>
      </c>
      <c r="E19" s="83">
        <v>-0.18916593211117938</v>
      </c>
      <c r="F19" s="80">
        <v>4.7142419588173556</v>
      </c>
      <c r="G19" s="79">
        <v>0.18549253148492095</v>
      </c>
      <c r="H19" s="85">
        <v>2.3028611304954705</v>
      </c>
      <c r="I19" s="83">
        <v>-0.72963518240879432</v>
      </c>
      <c r="J19" s="86"/>
      <c r="K19" s="135">
        <v>7.571807986149258</v>
      </c>
      <c r="L19" s="85">
        <v>8.2392344635543022</v>
      </c>
      <c r="M19" s="80">
        <v>2.3730954109369984</v>
      </c>
      <c r="N19" s="79">
        <v>2.5364637449469818</v>
      </c>
      <c r="O19" s="78">
        <v>0.21158476675931001</v>
      </c>
      <c r="P19" s="86">
        <v>5.2038283628553996</v>
      </c>
      <c r="Q19" s="135">
        <v>2.5006890048517898E-2</v>
      </c>
      <c r="R19" s="85">
        <v>2.5544256564571599</v>
      </c>
      <c r="S19" s="80">
        <v>258.84163636363638</v>
      </c>
    </row>
    <row r="20" spans="1:19" ht="13.5" customHeight="1">
      <c r="A20" s="88"/>
      <c r="B20" s="89">
        <v>9</v>
      </c>
      <c r="C20" s="180"/>
      <c r="D20" s="92">
        <v>3.1112497812931572</v>
      </c>
      <c r="E20" s="95">
        <v>2.8738289619513413</v>
      </c>
      <c r="F20" s="92">
        <v>-0.3930176573167965</v>
      </c>
      <c r="G20" s="91">
        <v>9.7446891444086248E-3</v>
      </c>
      <c r="H20" s="97">
        <v>2.1092428614068126</v>
      </c>
      <c r="I20" s="95">
        <v>0.67458719291180191</v>
      </c>
      <c r="J20" s="98"/>
      <c r="K20" s="165">
        <v>7.337297339786188</v>
      </c>
      <c r="L20" s="97">
        <v>8.0991148250393614</v>
      </c>
      <c r="M20" s="92">
        <v>3.1714943713209376</v>
      </c>
      <c r="N20" s="91">
        <v>3.319783011391908</v>
      </c>
      <c r="O20" s="90">
        <v>0.20315661782439601</v>
      </c>
      <c r="P20" s="98">
        <v>4.4117221414073899</v>
      </c>
      <c r="Q20" s="165">
        <v>0.19091912217665799</v>
      </c>
      <c r="R20" s="97">
        <v>2.11598546827376</v>
      </c>
      <c r="S20" s="92">
        <v>260.61042857142854</v>
      </c>
    </row>
    <row r="21" spans="1:19" ht="13.5" customHeight="1">
      <c r="A21" s="76"/>
      <c r="B21" s="77">
        <v>10</v>
      </c>
      <c r="C21" s="181"/>
      <c r="D21" s="80">
        <v>-4.3043376995101639</v>
      </c>
      <c r="E21" s="83">
        <v>-7.0662965914591531</v>
      </c>
      <c r="F21" s="80">
        <v>-1.2054859606971724</v>
      </c>
      <c r="G21" s="79">
        <v>0.8184741303712384</v>
      </c>
      <c r="H21" s="85">
        <v>2.5369140818551239</v>
      </c>
      <c r="I21" s="83">
        <v>0.32003200320032121</v>
      </c>
      <c r="J21" s="86"/>
      <c r="K21" s="135">
        <v>7.1410798092785406</v>
      </c>
      <c r="L21" s="85">
        <v>7.9145767039122381</v>
      </c>
      <c r="M21" s="80">
        <v>2.2144419598640885</v>
      </c>
      <c r="N21" s="79">
        <v>2.5134267626971019</v>
      </c>
      <c r="O21" s="78">
        <v>1.31890185333106E-3</v>
      </c>
      <c r="P21" s="86">
        <v>4.46819348706582</v>
      </c>
      <c r="Q21" s="135">
        <v>-0.80336987852582797</v>
      </c>
      <c r="R21" s="85">
        <v>1.7200710353644499</v>
      </c>
      <c r="S21" s="80">
        <v>260.34817391304341</v>
      </c>
    </row>
    <row r="22" spans="1:19" ht="13.5" customHeight="1">
      <c r="A22" s="88"/>
      <c r="B22" s="89">
        <v>11</v>
      </c>
      <c r="C22" s="182">
        <v>-2.7289709694991116</v>
      </c>
      <c r="D22" s="92">
        <v>-4.9923678088222516</v>
      </c>
      <c r="E22" s="95">
        <v>0.44556926630814342</v>
      </c>
      <c r="F22" s="92">
        <v>-7.46226979560406</v>
      </c>
      <c r="G22" s="91">
        <v>7.731709674301257E-2</v>
      </c>
      <c r="H22" s="97">
        <v>2.707796072207902</v>
      </c>
      <c r="I22" s="95">
        <v>4.9945169973083292</v>
      </c>
      <c r="J22" s="98"/>
      <c r="K22" s="165">
        <v>6.9603082938940934</v>
      </c>
      <c r="L22" s="97">
        <v>7.4008067450284747</v>
      </c>
      <c r="M22" s="92">
        <v>2.0643886760366659</v>
      </c>
      <c r="N22" s="91">
        <v>2.4506933861674129</v>
      </c>
      <c r="O22" s="90">
        <v>0.25880924818237899</v>
      </c>
      <c r="P22" s="98">
        <v>4.1734192490843602</v>
      </c>
      <c r="Q22" s="165">
        <v>0.17367560396708301</v>
      </c>
      <c r="R22" s="97">
        <v>1.34215141190133</v>
      </c>
      <c r="S22" s="92">
        <v>265.53300000000002</v>
      </c>
    </row>
    <row r="23" spans="1:19" ht="14.25" customHeight="1" thickBot="1">
      <c r="A23" s="99"/>
      <c r="B23" s="100">
        <v>12</v>
      </c>
      <c r="C23" s="183"/>
      <c r="D23" s="103">
        <v>0.94377799399281148</v>
      </c>
      <c r="E23" s="106">
        <v>1.3417509921723303</v>
      </c>
      <c r="F23" s="103">
        <v>2.1923619823075224</v>
      </c>
      <c r="G23" s="101">
        <v>0.10622887493965116</v>
      </c>
      <c r="H23" s="108">
        <v>3.0007949125596234</v>
      </c>
      <c r="I23" s="106">
        <v>0.77857956703379916</v>
      </c>
      <c r="J23" s="109"/>
      <c r="K23" s="190">
        <v>7.0631690877497393</v>
      </c>
      <c r="L23" s="108">
        <v>7.5311673450728049</v>
      </c>
      <c r="M23" s="103">
        <v>1.848048344826414</v>
      </c>
      <c r="N23" s="102">
        <v>1.9394110955232025</v>
      </c>
      <c r="O23" s="101">
        <v>0.91189069916672905</v>
      </c>
      <c r="P23" s="109">
        <v>4.6129391433001397</v>
      </c>
      <c r="Q23" s="190">
        <v>0.81149324084510699</v>
      </c>
      <c r="R23" s="108">
        <v>1.5651685255110701</v>
      </c>
      <c r="S23" s="103">
        <v>274.98689999999999</v>
      </c>
    </row>
    <row r="24" spans="1:19" ht="14.25" customHeight="1">
      <c r="A24" s="65">
        <v>2020</v>
      </c>
      <c r="B24" s="66">
        <v>1</v>
      </c>
      <c r="C24" s="178"/>
      <c r="D24" s="69">
        <v>1.1563914770747585</v>
      </c>
      <c r="E24" s="72">
        <v>0.14826287178342223</v>
      </c>
      <c r="F24" s="69">
        <v>1.8447793267735602</v>
      </c>
      <c r="G24" s="68">
        <v>0.55952151263747307</v>
      </c>
      <c r="H24" s="74">
        <v>3.4640198511166176</v>
      </c>
      <c r="I24" s="72">
        <v>-0.66892783116637711</v>
      </c>
      <c r="J24" s="75">
        <v>7.2860486414979331</v>
      </c>
      <c r="K24" s="149">
        <v>7.443074329578887</v>
      </c>
      <c r="L24" s="74">
        <v>8.0263176470578621</v>
      </c>
      <c r="M24" s="69">
        <v>2.4481010786514767</v>
      </c>
      <c r="N24" s="68">
        <v>2.1022676261656326</v>
      </c>
      <c r="O24" s="67">
        <v>0.85827416628216902</v>
      </c>
      <c r="P24" s="75">
        <v>4.6821262739220799</v>
      </c>
      <c r="Q24" s="149">
        <v>0.29041797336983899</v>
      </c>
      <c r="R24" s="74">
        <v>1.1723262439672799</v>
      </c>
      <c r="S24" s="69">
        <v>274.38731818181822</v>
      </c>
    </row>
    <row r="25" spans="1:19" ht="14.15" customHeight="1">
      <c r="A25" s="76"/>
      <c r="B25" s="77">
        <v>2</v>
      </c>
      <c r="C25" s="179">
        <v>-0.23376452665276881</v>
      </c>
      <c r="D25" s="80">
        <v>2.8388725476850452</v>
      </c>
      <c r="E25" s="83">
        <v>3.4845905705286784</v>
      </c>
      <c r="F25" s="80">
        <v>10.320334101358508</v>
      </c>
      <c r="G25" s="79">
        <v>0.45088257866461312</v>
      </c>
      <c r="H25" s="85">
        <v>3.8892747296358721</v>
      </c>
      <c r="I25" s="83">
        <v>-1.1666508583894619</v>
      </c>
      <c r="J25" s="86">
        <v>5.2525252525252641</v>
      </c>
      <c r="K25" s="135">
        <v>7.8105192968302468</v>
      </c>
      <c r="L25" s="85">
        <v>8.5730089354702095</v>
      </c>
      <c r="M25" s="80">
        <v>2.6050727278710051</v>
      </c>
      <c r="N25" s="79">
        <v>1.7483450824424152</v>
      </c>
      <c r="O25" s="78">
        <v>-8.1314100901752603E-2</v>
      </c>
      <c r="P25" s="86">
        <v>4.4474673935228397</v>
      </c>
      <c r="Q25" s="135">
        <v>-0.52705374838141195</v>
      </c>
      <c r="R25" s="85">
        <v>0.541603203821306</v>
      </c>
      <c r="S25" s="80">
        <v>257.93310000000008</v>
      </c>
    </row>
    <row r="26" spans="1:19" ht="14.25" customHeight="1">
      <c r="A26" s="88"/>
      <c r="B26" s="89">
        <v>3</v>
      </c>
      <c r="C26" s="180"/>
      <c r="D26" s="92">
        <v>-4.2119674863711705</v>
      </c>
      <c r="E26" s="95">
        <v>1.6765333241361091</v>
      </c>
      <c r="F26" s="92">
        <v>2.4410015148529807</v>
      </c>
      <c r="G26" s="91">
        <v>0.33425651800211842</v>
      </c>
      <c r="H26" s="97">
        <v>3.7424706230868132</v>
      </c>
      <c r="I26" s="95">
        <v>-1.2955854126679545</v>
      </c>
      <c r="J26" s="98">
        <v>1.7812963879267674</v>
      </c>
      <c r="K26" s="165">
        <v>8.2285090973616573</v>
      </c>
      <c r="L26" s="97">
        <v>8.6687737590599063</v>
      </c>
      <c r="M26" s="92">
        <v>1.8019792483747743</v>
      </c>
      <c r="N26" s="91">
        <v>0.71307334322174842</v>
      </c>
      <c r="O26" s="90">
        <v>1.1041684981130999</v>
      </c>
      <c r="P26" s="98">
        <v>4.6593479419241701</v>
      </c>
      <c r="Q26" s="165">
        <v>0.771261903890608</v>
      </c>
      <c r="R26" s="97">
        <v>0.88981919528501296</v>
      </c>
      <c r="S26" s="92">
        <v>235.24231818181818</v>
      </c>
    </row>
    <row r="27" spans="1:19" ht="14.25" customHeight="1">
      <c r="A27" s="76"/>
      <c r="B27" s="77">
        <v>4</v>
      </c>
      <c r="C27" s="181"/>
      <c r="D27" s="80">
        <v>-14.783561749334185</v>
      </c>
      <c r="E27" s="83">
        <v>-5.0604447746316561</v>
      </c>
      <c r="F27" s="80">
        <v>0.18401673410448627</v>
      </c>
      <c r="G27" s="79">
        <v>-4.7591852274886381E-2</v>
      </c>
      <c r="H27" s="85">
        <v>3.4173724640535807</v>
      </c>
      <c r="I27" s="83">
        <v>-0.13612056392805494</v>
      </c>
      <c r="J27" s="86">
        <v>1.7635985336371673</v>
      </c>
      <c r="K27" s="135">
        <v>9.001855584491155</v>
      </c>
      <c r="L27" s="85">
        <v>9.3949508535057813</v>
      </c>
      <c r="M27" s="80">
        <v>-5.6933964178391143</v>
      </c>
      <c r="N27" s="79">
        <v>-7.6276895500613451</v>
      </c>
      <c r="O27" s="78">
        <v>-1.28000012438733</v>
      </c>
      <c r="P27" s="86">
        <v>2.6811948891590598</v>
      </c>
      <c r="Q27" s="135">
        <v>-1.2406219243782499</v>
      </c>
      <c r="R27" s="85">
        <v>-0.71953704583310696</v>
      </c>
      <c r="S27" s="80">
        <v>228.98485000000005</v>
      </c>
    </row>
    <row r="28" spans="1:19" ht="14.25" customHeight="1">
      <c r="A28" s="76"/>
      <c r="B28" s="77">
        <v>5</v>
      </c>
      <c r="C28" s="179">
        <v>-14.952733516689243</v>
      </c>
      <c r="D28" s="80">
        <v>-15.912801120894237</v>
      </c>
      <c r="E28" s="83">
        <v>-12.703550930659802</v>
      </c>
      <c r="F28" s="80">
        <v>2.7435551489716659</v>
      </c>
      <c r="G28" s="79">
        <v>-4.7614512903548789E-2</v>
      </c>
      <c r="H28" s="85">
        <v>2.7508565834556853</v>
      </c>
      <c r="I28" s="83">
        <v>-0.85678122870216367</v>
      </c>
      <c r="J28" s="86">
        <v>0.9017043202536712</v>
      </c>
      <c r="K28" s="135">
        <v>11.206932833479922</v>
      </c>
      <c r="L28" s="85">
        <v>11.911610530738852</v>
      </c>
      <c r="M28" s="80">
        <v>-12.786650817830692</v>
      </c>
      <c r="N28" s="79">
        <v>-16.523325263989186</v>
      </c>
      <c r="O28" s="78">
        <v>-0.15338848642753</v>
      </c>
      <c r="P28" s="86">
        <v>2.6046756587569702</v>
      </c>
      <c r="Q28" s="135">
        <v>-0.10342040620955301</v>
      </c>
      <c r="R28" s="85">
        <v>-0.144091921268619</v>
      </c>
      <c r="S28" s="80">
        <v>237.40189473684208</v>
      </c>
    </row>
    <row r="29" spans="1:19" ht="14.25" customHeight="1">
      <c r="A29" s="88"/>
      <c r="B29" s="89">
        <v>6</v>
      </c>
      <c r="C29" s="180"/>
      <c r="D29" s="92">
        <v>-14.129733811839607</v>
      </c>
      <c r="E29" s="95">
        <v>-10.284885793856224</v>
      </c>
      <c r="F29" s="92">
        <v>2.9548277767398989</v>
      </c>
      <c r="G29" s="91">
        <v>-6.6692073170726562E-2</v>
      </c>
      <c r="H29" s="97">
        <v>2.6320939334637972</v>
      </c>
      <c r="I29" s="95">
        <v>2.1997446724933756</v>
      </c>
      <c r="J29" s="98">
        <v>4.1012303691107199</v>
      </c>
      <c r="K29" s="165">
        <v>12.217859680127779</v>
      </c>
      <c r="L29" s="97">
        <v>12.721628496136224</v>
      </c>
      <c r="M29" s="92">
        <v>-15.422956561249046</v>
      </c>
      <c r="N29" s="91">
        <v>-19.949767149051556</v>
      </c>
      <c r="O29" s="90">
        <v>4.4446328921909903E-2</v>
      </c>
      <c r="P29" s="98">
        <v>2.7551388594229298</v>
      </c>
      <c r="Q29" s="165">
        <v>0.116328132516497</v>
      </c>
      <c r="R29" s="97">
        <v>0.12348007925056</v>
      </c>
      <c r="S29" s="92">
        <v>260.47036363636357</v>
      </c>
    </row>
    <row r="30" spans="1:19" ht="14.25" customHeight="1">
      <c r="A30" s="76"/>
      <c r="B30" s="77">
        <v>7</v>
      </c>
      <c r="C30" s="181"/>
      <c r="D30" s="80">
        <v>-11.89122817877848</v>
      </c>
      <c r="E30" s="83">
        <v>-8.4842516059891455</v>
      </c>
      <c r="F30" s="80">
        <v>1.043519176127905</v>
      </c>
      <c r="G30" s="79">
        <v>9.5337973114695274E-2</v>
      </c>
      <c r="H30" s="85">
        <v>2.4992677926388707</v>
      </c>
      <c r="I30" s="83">
        <v>4.2951859325454089</v>
      </c>
      <c r="J30" s="86">
        <v>8.4857571214392848</v>
      </c>
      <c r="K30" s="135">
        <v>13.091216396143921</v>
      </c>
      <c r="L30" s="85">
        <v>13.520588332224936</v>
      </c>
      <c r="M30" s="80">
        <v>-15.557670798361956</v>
      </c>
      <c r="N30" s="79">
        <v>-20.620094703913328</v>
      </c>
      <c r="O30" s="78">
        <v>0.74491871476378702</v>
      </c>
      <c r="P30" s="86">
        <v>2.8375845575885998</v>
      </c>
      <c r="Q30" s="135">
        <v>0.64356266574836496</v>
      </c>
      <c r="R30" s="85">
        <v>0.32716163775130502</v>
      </c>
      <c r="S30" s="80">
        <v>288.19795652173917</v>
      </c>
    </row>
    <row r="31" spans="1:19" ht="14.25" customHeight="1">
      <c r="A31" s="88"/>
      <c r="B31" s="89">
        <v>8</v>
      </c>
      <c r="C31" s="179">
        <v>-9.4746447687419142</v>
      </c>
      <c r="D31" s="92">
        <v>-11.11014405375732</v>
      </c>
      <c r="E31" s="95">
        <v>-6.225994027388337</v>
      </c>
      <c r="F31" s="92">
        <v>-2.7985855299005324</v>
      </c>
      <c r="G31" s="91">
        <v>0.13334603295551695</v>
      </c>
      <c r="H31" s="97">
        <v>2.4459169752484744</v>
      </c>
      <c r="I31" s="95">
        <v>1.6768011792887449</v>
      </c>
      <c r="J31" s="98">
        <v>11.11558598469593</v>
      </c>
      <c r="K31" s="165">
        <v>12.907461467072046</v>
      </c>
      <c r="L31" s="97">
        <v>13.450460638886494</v>
      </c>
      <c r="M31" s="92">
        <v>-14.516715259381796</v>
      </c>
      <c r="N31" s="91">
        <v>-19.451456228010123</v>
      </c>
      <c r="O31" s="90">
        <v>0.213800566931521</v>
      </c>
      <c r="P31" s="98">
        <v>2.8398584218140002</v>
      </c>
      <c r="Q31" s="165">
        <v>8.2080605284651206E-2</v>
      </c>
      <c r="R31" s="97">
        <v>0.38440776081387601</v>
      </c>
      <c r="S31" s="92">
        <v>294.68549999999993</v>
      </c>
    </row>
    <row r="32" spans="1:19" ht="14.25" customHeight="1">
      <c r="A32" s="88"/>
      <c r="B32" s="89">
        <v>9</v>
      </c>
      <c r="C32" s="180"/>
      <c r="D32" s="92">
        <v>-5.3673494603586729</v>
      </c>
      <c r="E32" s="95">
        <v>5.8899727314986716</v>
      </c>
      <c r="F32" s="92">
        <v>-1.2966785284358684</v>
      </c>
      <c r="G32" s="91">
        <v>0.63730619233330899</v>
      </c>
      <c r="H32" s="97">
        <v>3.0887654681866827</v>
      </c>
      <c r="I32" s="95">
        <v>0.86081913736861804</v>
      </c>
      <c r="J32" s="98">
        <v>11.321132113211331</v>
      </c>
      <c r="K32" s="165">
        <v>12.348290683320114</v>
      </c>
      <c r="L32" s="97">
        <v>13.244855354885596</v>
      </c>
      <c r="M32" s="92">
        <v>-13.488531501189083</v>
      </c>
      <c r="N32" s="91">
        <v>-18.166879750716458</v>
      </c>
      <c r="O32" s="90">
        <v>1.0025799060968501</v>
      </c>
      <c r="P32" s="98">
        <v>3.6603173829882198</v>
      </c>
      <c r="Q32" s="165">
        <v>0.36526349042682599</v>
      </c>
      <c r="R32" s="97">
        <v>0.55908882279598304</v>
      </c>
      <c r="S32" s="92">
        <v>304.46981818181808</v>
      </c>
    </row>
    <row r="33" spans="1:19" ht="14.25" customHeight="1">
      <c r="A33" s="76"/>
      <c r="B33" s="77">
        <v>10</v>
      </c>
      <c r="C33" s="181"/>
      <c r="D33" s="80">
        <v>-1.428974152801199</v>
      </c>
      <c r="E33" s="83">
        <v>4.7297254884355544</v>
      </c>
      <c r="F33" s="80">
        <v>2.1762979821728479</v>
      </c>
      <c r="G33" s="79">
        <v>0.68052930056710093</v>
      </c>
      <c r="H33" s="85">
        <v>2.9477143133275208</v>
      </c>
      <c r="I33" s="83">
        <v>1.6620249752942184</v>
      </c>
      <c r="J33" s="86">
        <v>12.810288106868706</v>
      </c>
      <c r="K33" s="135">
        <v>11.577038760121193</v>
      </c>
      <c r="L33" s="85">
        <v>12.673393162248464</v>
      </c>
      <c r="M33" s="80">
        <v>-10.473604336512343</v>
      </c>
      <c r="N33" s="79">
        <v>-14.750365420579016</v>
      </c>
      <c r="O33" s="78">
        <v>0.34794497809278502</v>
      </c>
      <c r="P33" s="86">
        <v>4.01962633481783</v>
      </c>
      <c r="Q33" s="135">
        <v>-0.33620311465802899</v>
      </c>
      <c r="R33" s="85">
        <v>1.03267208913589</v>
      </c>
      <c r="S33" s="80">
        <v>304.0327272727273</v>
      </c>
    </row>
    <row r="34" spans="1:19" ht="14.25" customHeight="1">
      <c r="A34" s="88"/>
      <c r="B34" s="89">
        <v>11</v>
      </c>
      <c r="C34" s="179">
        <v>7.4572327368582769E-2</v>
      </c>
      <c r="D34" s="92">
        <v>0.9626445046044374</v>
      </c>
      <c r="E34" s="95">
        <v>-1.1958809566059547</v>
      </c>
      <c r="F34" s="92">
        <v>0.34149970873513791</v>
      </c>
      <c r="G34" s="91">
        <v>-0.13143071723620281</v>
      </c>
      <c r="H34" s="97">
        <v>2.7329792370835326</v>
      </c>
      <c r="I34" s="95">
        <v>0.61859314245316099</v>
      </c>
      <c r="J34" s="98">
        <v>8.1086213444739883</v>
      </c>
      <c r="K34" s="165">
        <v>10.758022977255548</v>
      </c>
      <c r="L34" s="97">
        <v>11.772449315265231</v>
      </c>
      <c r="M34" s="92">
        <v>-8.7530052594760104</v>
      </c>
      <c r="N34" s="91">
        <v>-12.477545242189125</v>
      </c>
      <c r="O34" s="90">
        <v>0.817209755491488</v>
      </c>
      <c r="P34" s="98">
        <v>4.5989730530865902</v>
      </c>
      <c r="Q34" s="165">
        <v>0.95552684485857897</v>
      </c>
      <c r="R34" s="97">
        <v>1.82122776074536</v>
      </c>
      <c r="S34" s="92">
        <v>320.39180952380946</v>
      </c>
    </row>
    <row r="35" spans="1:19" ht="14.25" customHeight="1" thickBot="1">
      <c r="A35" s="99"/>
      <c r="B35" s="100">
        <v>12</v>
      </c>
      <c r="C35" s="183"/>
      <c r="D35" s="103">
        <v>0.60188544224848428</v>
      </c>
      <c r="E35" s="106">
        <v>0.62027742180075229</v>
      </c>
      <c r="F35" s="103">
        <v>-7.6021984249427188</v>
      </c>
      <c r="G35" s="101">
        <v>0.33840947546530664</v>
      </c>
      <c r="H35" s="108">
        <v>2.9712521705575812</v>
      </c>
      <c r="I35" s="106">
        <v>2.740207272088524</v>
      </c>
      <c r="J35" s="109">
        <v>10.212926323723392</v>
      </c>
      <c r="K35" s="190">
        <v>10.286318749044158</v>
      </c>
      <c r="L35" s="108">
        <v>11.44470527993842</v>
      </c>
      <c r="M35" s="103">
        <v>-8.5016626699890843</v>
      </c>
      <c r="N35" s="102">
        <v>-11.674923820379291</v>
      </c>
      <c r="O35" s="101">
        <v>0.36165783211603603</v>
      </c>
      <c r="P35" s="109">
        <v>4.0286359755152796</v>
      </c>
      <c r="Q35" s="190">
        <v>2.3696923244576101E-2</v>
      </c>
      <c r="R35" s="108">
        <v>1.0255408236236101</v>
      </c>
      <c r="S35" s="103">
        <v>351.77185714285719</v>
      </c>
    </row>
    <row r="36" spans="1:19" ht="14.25" customHeight="1">
      <c r="A36" s="65">
        <v>2021</v>
      </c>
      <c r="B36" s="66">
        <v>1</v>
      </c>
      <c r="C36" s="178"/>
      <c r="D36" s="69">
        <v>-3.3289604149774443</v>
      </c>
      <c r="E36" s="72">
        <v>-0.58894355992635816</v>
      </c>
      <c r="F36" s="69">
        <v>-2.7160529810987821E-2</v>
      </c>
      <c r="G36" s="68">
        <v>0.70264193367060024</v>
      </c>
      <c r="H36" s="74">
        <v>3.1178050652340694</v>
      </c>
      <c r="I36" s="72">
        <v>1.1283980167549945</v>
      </c>
      <c r="J36" s="75">
        <v>12.207151664611571</v>
      </c>
      <c r="K36" s="149">
        <v>10.227160890761226</v>
      </c>
      <c r="L36" s="74">
        <v>11.389277004719958</v>
      </c>
      <c r="M36" s="69">
        <v>-8.1437490231748733</v>
      </c>
      <c r="N36" s="68">
        <v>-10.906759484604844</v>
      </c>
      <c r="O36" s="67">
        <v>1.15847585584048</v>
      </c>
      <c r="P36" s="75">
        <v>4.3382741538446696</v>
      </c>
      <c r="Q36" s="149">
        <v>0.45279139465117502</v>
      </c>
      <c r="R36" s="74">
        <v>1.18910443250881</v>
      </c>
      <c r="S36" s="69">
        <v>361.53590000000003</v>
      </c>
    </row>
    <row r="37" spans="1:19" ht="14.15" customHeight="1">
      <c r="A37" s="76"/>
      <c r="B37" s="77">
        <v>2</v>
      </c>
      <c r="C37" s="179">
        <v>0.53373302308341586</v>
      </c>
      <c r="D37" s="80">
        <v>-2.0187784720685054</v>
      </c>
      <c r="E37" s="83">
        <v>-1.11755738774032</v>
      </c>
      <c r="F37" s="80">
        <v>-6.7967913091843908</v>
      </c>
      <c r="G37" s="79">
        <v>0.18606381989021425</v>
      </c>
      <c r="H37" s="85">
        <v>2.8459554961321798</v>
      </c>
      <c r="I37" s="83">
        <v>3.5333896872358439</v>
      </c>
      <c r="J37" s="86">
        <v>17.543186180422254</v>
      </c>
      <c r="K37" s="135">
        <v>10.304521336183932</v>
      </c>
      <c r="L37" s="85">
        <v>11.916875406032052</v>
      </c>
      <c r="M37" s="80">
        <v>-7.3774725344573415</v>
      </c>
      <c r="N37" s="79">
        <v>-9.8831897879575354</v>
      </c>
      <c r="O37" s="78">
        <v>-0.23618658509780799</v>
      </c>
      <c r="P37" s="86">
        <v>4.1765513732703496</v>
      </c>
      <c r="Q37" s="135">
        <v>-0.42100569341841898</v>
      </c>
      <c r="R37" s="85">
        <v>1.29698208279345</v>
      </c>
      <c r="S37" s="80">
        <v>383.75070000000005</v>
      </c>
    </row>
    <row r="38" spans="1:19" ht="14.25" customHeight="1">
      <c r="A38" s="88"/>
      <c r="B38" s="89">
        <v>3</v>
      </c>
      <c r="C38" s="180"/>
      <c r="D38" s="92">
        <v>6.710479095021471</v>
      </c>
      <c r="E38" s="95">
        <v>4.891243253533073</v>
      </c>
      <c r="F38" s="92">
        <v>2.6931425047561852</v>
      </c>
      <c r="G38" s="91">
        <v>0.37143653078279826</v>
      </c>
      <c r="H38" s="97">
        <v>2.8840662478583745</v>
      </c>
      <c r="I38" s="95">
        <v>4.1802743305029422</v>
      </c>
      <c r="J38" s="98">
        <v>24.064171122994658</v>
      </c>
      <c r="K38" s="165">
        <v>10.353809664208082</v>
      </c>
      <c r="L38" s="97">
        <v>12.112026329632879</v>
      </c>
      <c r="M38" s="92">
        <v>-6.7212660111611537</v>
      </c>
      <c r="N38" s="91">
        <v>-8.8814722393842249</v>
      </c>
      <c r="O38" s="90">
        <v>1.2880938386290499</v>
      </c>
      <c r="P38" s="98">
        <v>4.3660658905225498</v>
      </c>
      <c r="Q38" s="165">
        <v>0.909980904857011</v>
      </c>
      <c r="R38" s="97">
        <v>1.4364247759775199</v>
      </c>
      <c r="S38" s="92">
        <v>408.45908695652162</v>
      </c>
    </row>
    <row r="39" spans="1:19" ht="14.25" customHeight="1">
      <c r="A39" s="76"/>
      <c r="B39" s="77">
        <v>4</v>
      </c>
      <c r="C39" s="181"/>
      <c r="D39" s="80">
        <v>15.193438682286287</v>
      </c>
      <c r="E39" s="83">
        <v>3.7133886626926405</v>
      </c>
      <c r="F39" s="80">
        <v>4.482123028728191</v>
      </c>
      <c r="G39" s="79">
        <v>0.37931353501712284</v>
      </c>
      <c r="H39" s="85">
        <v>3.3234930006665886</v>
      </c>
      <c r="I39" s="83">
        <v>0.94827586206898129</v>
      </c>
      <c r="J39" s="86">
        <v>25.411352351280314</v>
      </c>
      <c r="K39" s="135">
        <v>10.244367108474647</v>
      </c>
      <c r="L39" s="85">
        <v>11.977934477636602</v>
      </c>
      <c r="M39" s="80">
        <v>-0.2381556690577713</v>
      </c>
      <c r="N39" s="79">
        <v>-1.6003289532628751</v>
      </c>
      <c r="O39" s="78">
        <v>9.2070412391676001E-2</v>
      </c>
      <c r="P39" s="86">
        <v>5.8166088831111997</v>
      </c>
      <c r="Q39" s="135">
        <v>-0.28404310390607301</v>
      </c>
      <c r="R39" s="85">
        <v>2.4189333483869002</v>
      </c>
      <c r="S39" s="80">
        <v>423.45359999999994</v>
      </c>
    </row>
    <row r="40" spans="1:19" ht="14.25" customHeight="1">
      <c r="A40" s="76"/>
      <c r="B40" s="77">
        <v>5</v>
      </c>
      <c r="C40" s="184">
        <v>18.30176297297248</v>
      </c>
      <c r="D40" s="80">
        <v>19.375772141448788</v>
      </c>
      <c r="E40" s="83">
        <v>8.5985148180559356</v>
      </c>
      <c r="F40" s="80">
        <v>-0.92203340484856566</v>
      </c>
      <c r="G40" s="79">
        <v>0.26728110599079091</v>
      </c>
      <c r="H40" s="85">
        <v>3.6490091463414753</v>
      </c>
      <c r="I40" s="83">
        <v>6.2495147892244418</v>
      </c>
      <c r="J40" s="86">
        <v>34.400471373858402</v>
      </c>
      <c r="K40" s="135">
        <v>10.037301451191201</v>
      </c>
      <c r="L40" s="85">
        <v>11.39865042665908</v>
      </c>
      <c r="M40" s="80">
        <v>6.5236105418817747</v>
      </c>
      <c r="N40" s="79">
        <v>7.9267984463026187</v>
      </c>
      <c r="O40" s="78">
        <v>-0.37462916775746802</v>
      </c>
      <c r="P40" s="86">
        <v>5.5821398481540996</v>
      </c>
      <c r="Q40" s="135">
        <v>-0.64126808805338198</v>
      </c>
      <c r="R40" s="85">
        <v>1.8675052003728001</v>
      </c>
      <c r="S40" s="80">
        <v>461.93731578947364</v>
      </c>
    </row>
    <row r="41" spans="1:19" ht="14.25" customHeight="1">
      <c r="A41" s="88"/>
      <c r="B41" s="89">
        <v>6</v>
      </c>
      <c r="C41" s="180"/>
      <c r="D41" s="92">
        <v>20.427218161756034</v>
      </c>
      <c r="E41" s="95">
        <v>14.856853361947575</v>
      </c>
      <c r="F41" s="92">
        <v>0.32818679700379327</v>
      </c>
      <c r="G41" s="91">
        <v>8.2728191929404282E-2</v>
      </c>
      <c r="H41" s="97">
        <v>3.8039851272761993</v>
      </c>
      <c r="I41" s="95">
        <v>-0.84027473330411384</v>
      </c>
      <c r="J41" s="98">
        <v>30.402613625444431</v>
      </c>
      <c r="K41" s="165">
        <v>9.4964882170436624</v>
      </c>
      <c r="L41" s="97">
        <v>10.329612584444838</v>
      </c>
      <c r="M41" s="92">
        <v>9.1960009345626315</v>
      </c>
      <c r="N41" s="91">
        <v>12.581232597215021</v>
      </c>
      <c r="O41" s="90">
        <v>0.40122747205832998</v>
      </c>
      <c r="P41" s="98">
        <v>5.9586696599735802</v>
      </c>
      <c r="Q41" s="165">
        <v>0.32092067923543699</v>
      </c>
      <c r="R41" s="97">
        <v>2.0756763619166301</v>
      </c>
      <c r="S41" s="92">
        <v>436.01268181818182</v>
      </c>
    </row>
    <row r="42" spans="1:19" ht="14.25" customHeight="1">
      <c r="A42" s="76"/>
      <c r="B42" s="77">
        <v>7</v>
      </c>
      <c r="C42" s="181"/>
      <c r="D42" s="250">
        <v>17.316348386881476</v>
      </c>
      <c r="E42" s="83">
        <v>5.9767319627680227</v>
      </c>
      <c r="F42" s="80">
        <v>-1.1591829013353872</v>
      </c>
      <c r="G42" s="79">
        <v>0.80822924320353984</v>
      </c>
      <c r="H42" s="85">
        <v>4.5432898371273511</v>
      </c>
      <c r="I42" s="83">
        <v>1.8642693979809888</v>
      </c>
      <c r="J42" s="86">
        <v>27.363184079601986</v>
      </c>
      <c r="K42" s="135">
        <v>8.933289202759962</v>
      </c>
      <c r="L42" s="85">
        <v>9.4729493917068996</v>
      </c>
      <c r="M42" s="80">
        <v>9.9486944926890253</v>
      </c>
      <c r="N42" s="79">
        <v>15.208906956276348</v>
      </c>
      <c r="O42" s="78">
        <v>1.31788987529904</v>
      </c>
      <c r="P42" s="86">
        <v>6.5612932235076897</v>
      </c>
      <c r="Q42" s="135">
        <v>0.50503734868574401</v>
      </c>
      <c r="R42" s="85">
        <v>1.93517989042964</v>
      </c>
      <c r="S42" s="80">
        <v>427.90059090909085</v>
      </c>
    </row>
    <row r="43" spans="1:19" ht="14.25" customHeight="1">
      <c r="A43" s="88"/>
      <c r="B43" s="89">
        <v>8</v>
      </c>
      <c r="C43" s="179">
        <v>16.247120407573856</v>
      </c>
      <c r="D43" s="92">
        <v>17.8918244526471</v>
      </c>
      <c r="E43" s="95">
        <v>6.3144295695282349</v>
      </c>
      <c r="F43" s="92">
        <v>-1.9463114964946682</v>
      </c>
      <c r="G43" s="91">
        <v>0.35532069970845015</v>
      </c>
      <c r="H43" s="97">
        <v>4.7750404261390766</v>
      </c>
      <c r="I43" s="95">
        <v>2.7199074074073959</v>
      </c>
      <c r="J43" s="98">
        <v>28.669807901413556</v>
      </c>
      <c r="K43" s="165">
        <v>8.5475660411635666</v>
      </c>
      <c r="L43" s="97">
        <v>9.2075313785647381</v>
      </c>
      <c r="M43" s="92">
        <v>9.367191851643387</v>
      </c>
      <c r="N43" s="91">
        <v>14.842167406732475</v>
      </c>
      <c r="O43" s="90">
        <v>6.8871928261304796E-2</v>
      </c>
      <c r="P43" s="98">
        <v>6.4071848764092598</v>
      </c>
      <c r="Q43" s="165">
        <v>-0.28909207217524502</v>
      </c>
      <c r="R43" s="97">
        <v>1.5571346557736301</v>
      </c>
      <c r="S43" s="92">
        <v>424.43504761904762</v>
      </c>
    </row>
    <row r="44" spans="1:19" ht="14.25" customHeight="1">
      <c r="A44" s="88"/>
      <c r="B44" s="89">
        <v>9</v>
      </c>
      <c r="C44" s="180"/>
      <c r="D44" s="92">
        <v>13.644714456226637</v>
      </c>
      <c r="E44" s="95">
        <v>3.5447415595264875</v>
      </c>
      <c r="F44" s="92">
        <v>-4.3675641252356234</v>
      </c>
      <c r="G44" s="91">
        <v>1.1802088061733995</v>
      </c>
      <c r="H44" s="97">
        <v>5.340264650283566</v>
      </c>
      <c r="I44" s="95">
        <v>-0.19014084507043005</v>
      </c>
      <c r="J44" s="98">
        <v>27.329080945108242</v>
      </c>
      <c r="K44" s="165">
        <v>8.4056111552987272</v>
      </c>
      <c r="L44" s="97">
        <v>9.2162555182045018</v>
      </c>
      <c r="M44" s="92">
        <v>8.4312160771279565</v>
      </c>
      <c r="N44" s="91">
        <v>13.308582863908946</v>
      </c>
      <c r="O44" s="90">
        <v>0.35574668418407701</v>
      </c>
      <c r="P44" s="98">
        <v>5.7257398846846304</v>
      </c>
      <c r="Q44" s="165">
        <v>-0.81310856717257096</v>
      </c>
      <c r="R44" s="97">
        <v>0.36476903477731198</v>
      </c>
      <c r="S44" s="92">
        <v>422.69200000000006</v>
      </c>
    </row>
    <row r="45" spans="1:19" ht="14.25" customHeight="1">
      <c r="A45" s="76"/>
      <c r="B45" s="77">
        <v>10</v>
      </c>
      <c r="C45" s="181"/>
      <c r="D45" s="80">
        <v>13.135984395847444</v>
      </c>
      <c r="E45" s="83">
        <v>-0.13050509782542852</v>
      </c>
      <c r="F45" s="80">
        <v>1.7893773407803293</v>
      </c>
      <c r="G45" s="91">
        <v>1.336922386720496</v>
      </c>
      <c r="H45" s="97">
        <v>6.027037176117167</v>
      </c>
      <c r="I45" s="83">
        <v>5.3058632611303169</v>
      </c>
      <c r="J45" s="86">
        <v>31.892895015906685</v>
      </c>
      <c r="K45" s="135">
        <v>8.0766005069859279</v>
      </c>
      <c r="L45" s="85">
        <v>8.9933760839788341</v>
      </c>
      <c r="M45" s="80">
        <v>6.0882770610238168</v>
      </c>
      <c r="N45" s="79">
        <v>10.288039860487054</v>
      </c>
      <c r="O45" s="78">
        <v>0.56851849616323902</v>
      </c>
      <c r="P45" s="86">
        <v>5.9581342640818002</v>
      </c>
      <c r="Q45" s="135">
        <v>-0.76174613872516095</v>
      </c>
      <c r="R45" s="85">
        <v>-6.3766989933777801E-2</v>
      </c>
      <c r="S45" s="80">
        <v>444.11584999999997</v>
      </c>
    </row>
    <row r="46" spans="1:19" ht="14.25" customHeight="1">
      <c r="A46" s="88"/>
      <c r="B46" s="89">
        <v>11</v>
      </c>
      <c r="C46" s="179">
        <v>11.614143833445855</v>
      </c>
      <c r="D46" s="92">
        <v>13.397056417772824</v>
      </c>
      <c r="E46" s="95">
        <v>4.4164533216872082</v>
      </c>
      <c r="F46" s="92">
        <v>0.17608861735070036</v>
      </c>
      <c r="G46" s="91">
        <v>0.50469275721622964</v>
      </c>
      <c r="H46" s="97">
        <v>6.7023876668546922</v>
      </c>
      <c r="I46" s="95">
        <v>0.11390284757117897</v>
      </c>
      <c r="J46" s="98">
        <v>31.231336729316705</v>
      </c>
      <c r="K46" s="165">
        <v>7.5276490552740913</v>
      </c>
      <c r="L46" s="97">
        <v>8.2463179677363669</v>
      </c>
      <c r="M46" s="92">
        <v>4.3283791156667029</v>
      </c>
      <c r="N46" s="91">
        <v>8.1048494098193267</v>
      </c>
      <c r="O46" s="90">
        <v>0.73110929347837095</v>
      </c>
      <c r="P46" s="98">
        <v>5.86764332174854</v>
      </c>
      <c r="Q46" s="165">
        <v>0.231067180818711</v>
      </c>
      <c r="R46" s="97">
        <v>-0.78091217311074801</v>
      </c>
      <c r="S46" s="92">
        <v>442.95481818181821</v>
      </c>
    </row>
    <row r="47" spans="1:19" ht="14.25" customHeight="1" thickBot="1">
      <c r="A47" s="99"/>
      <c r="B47" s="100">
        <v>12</v>
      </c>
      <c r="C47" s="183"/>
      <c r="D47" s="103">
        <v>8.6548475187674612</v>
      </c>
      <c r="E47" s="106">
        <v>1.7089518598812026</v>
      </c>
      <c r="F47" s="103">
        <v>1.6758819857518814</v>
      </c>
      <c r="G47" s="101">
        <v>0.77526209144569425</v>
      </c>
      <c r="H47" s="108">
        <v>7.1669477234401313</v>
      </c>
      <c r="I47" s="106">
        <v>2.9714897604069312</v>
      </c>
      <c r="J47" s="109">
        <v>31.52675671054881</v>
      </c>
      <c r="K47" s="190">
        <v>7.1898934478904888</v>
      </c>
      <c r="L47" s="108">
        <v>8.0122877616949904</v>
      </c>
      <c r="M47" s="103">
        <v>4.5169022940606096</v>
      </c>
      <c r="N47" s="102">
        <v>8.1242537721060373</v>
      </c>
      <c r="O47" s="101">
        <v>1.28671934321107</v>
      </c>
      <c r="P47" s="109">
        <v>6.8434550433036998</v>
      </c>
      <c r="Q47" s="190">
        <v>0.50096574325300103</v>
      </c>
      <c r="R47" s="108">
        <v>-0.30748259166075698</v>
      </c>
      <c r="S47" s="103">
        <v>433.19480952380945</v>
      </c>
    </row>
    <row r="48" spans="1:19" ht="14.25" customHeight="1">
      <c r="A48" s="65">
        <v>2022</v>
      </c>
      <c r="B48" s="66">
        <v>1</v>
      </c>
      <c r="C48" s="178"/>
      <c r="D48" s="69">
        <v>7.5874064658010942</v>
      </c>
      <c r="E48" s="72">
        <v>-3.806662567753849</v>
      </c>
      <c r="F48" s="69">
        <v>-4.5990961424050791</v>
      </c>
      <c r="G48" s="68">
        <v>1.206399160765792</v>
      </c>
      <c r="H48" s="74">
        <v>7.7030421434552077</v>
      </c>
      <c r="I48" s="72">
        <v>7.7992980631735875E-2</v>
      </c>
      <c r="J48" s="75">
        <v>30.160608622147087</v>
      </c>
      <c r="K48" s="149">
        <v>7.2714648197560763</v>
      </c>
      <c r="L48" s="74">
        <v>8.126633532258138</v>
      </c>
      <c r="M48" s="69">
        <v>3.8632315515190641</v>
      </c>
      <c r="N48" s="68">
        <v>7.282842075868956</v>
      </c>
      <c r="O48" s="67">
        <v>1.83082258038441</v>
      </c>
      <c r="P48" s="75">
        <v>7.5535868086309597</v>
      </c>
      <c r="Q48" s="149">
        <v>0.62237917478018501</v>
      </c>
      <c r="R48" s="74">
        <v>-0.13917833163944501</v>
      </c>
      <c r="S48" s="69">
        <v>443.42869999999994</v>
      </c>
    </row>
    <row r="49" spans="1:19" ht="14.15" customHeight="1">
      <c r="A49" s="76"/>
      <c r="B49" s="77">
        <v>2</v>
      </c>
      <c r="C49" s="179">
        <v>6.3030160327651075</v>
      </c>
      <c r="D49" s="80">
        <v>5.4597878837034264</v>
      </c>
      <c r="E49" s="83">
        <v>-2.3555153861745781</v>
      </c>
      <c r="F49" s="80">
        <v>-4.354877031326021</v>
      </c>
      <c r="G49" s="79">
        <v>0.28504793988080035</v>
      </c>
      <c r="H49" s="85">
        <v>7.8094530597084377</v>
      </c>
      <c r="I49" s="83">
        <v>2.4938303675802187</v>
      </c>
      <c r="J49" s="86">
        <v>28.853690398432398</v>
      </c>
      <c r="K49" s="135">
        <v>7.498521921540882</v>
      </c>
      <c r="L49" s="85">
        <v>8.5263091289763047</v>
      </c>
      <c r="M49" s="80">
        <v>4.1018988021108482</v>
      </c>
      <c r="N49" s="79">
        <v>7.358583213114378</v>
      </c>
      <c r="O49" s="78">
        <v>-0.161964782904889</v>
      </c>
      <c r="P49" s="86">
        <v>7.6336040089764401</v>
      </c>
      <c r="Q49" s="135">
        <v>-0.450395732292863</v>
      </c>
      <c r="R49" s="85">
        <v>-0.16865154987492101</v>
      </c>
      <c r="S49" s="80">
        <v>450.93215000000009</v>
      </c>
    </row>
    <row r="50" spans="1:19" ht="14.25" customHeight="1">
      <c r="A50" s="88"/>
      <c r="B50" s="89">
        <v>3</v>
      </c>
      <c r="C50" s="180"/>
      <c r="D50" s="92">
        <v>5.8934516364297584</v>
      </c>
      <c r="E50" s="95">
        <v>0.51103224936506209</v>
      </c>
      <c r="F50" s="92">
        <v>-0.6076072730882176</v>
      </c>
      <c r="G50" s="91">
        <v>1.8604651162790642</v>
      </c>
      <c r="H50" s="97">
        <v>9.408825978351377</v>
      </c>
      <c r="I50" s="95">
        <v>0.9567862121404147</v>
      </c>
      <c r="J50" s="98">
        <v>24.866771159874634</v>
      </c>
      <c r="K50" s="165">
        <v>7.7978651688704881</v>
      </c>
      <c r="L50" s="97">
        <v>8.6936846033544306</v>
      </c>
      <c r="M50" s="92">
        <v>4.9762789154993436</v>
      </c>
      <c r="N50" s="91">
        <v>7.9693067422263786</v>
      </c>
      <c r="O50" s="90">
        <v>1.1829142625362099</v>
      </c>
      <c r="P50" s="98">
        <v>7.5218351286078899</v>
      </c>
      <c r="Q50" s="165">
        <v>-0.65927987271980903</v>
      </c>
      <c r="R50" s="97">
        <v>-1.7211384108435399</v>
      </c>
      <c r="S50" s="92">
        <v>463.95021739130431</v>
      </c>
    </row>
    <row r="51" spans="1:19" ht="14.25" customHeight="1">
      <c r="A51" s="76"/>
      <c r="B51" s="77">
        <v>4</v>
      </c>
      <c r="C51" s="181"/>
      <c r="D51" s="80">
        <v>5.2883265477073671</v>
      </c>
      <c r="E51" s="83">
        <v>-2.7256624035378763</v>
      </c>
      <c r="F51" s="80">
        <v>-9.0607470864103252</v>
      </c>
      <c r="G51" s="79">
        <v>1.3952308472856334</v>
      </c>
      <c r="H51" s="85">
        <v>10.516129032258071</v>
      </c>
      <c r="I51" s="83">
        <v>2.0648967551622377</v>
      </c>
      <c r="J51" s="86">
        <v>26.247962114742652</v>
      </c>
      <c r="K51" s="135">
        <v>7.7474931765825188</v>
      </c>
      <c r="L51" s="85">
        <v>8.4829673816190176</v>
      </c>
      <c r="M51" s="80">
        <v>6.0735818029026278</v>
      </c>
      <c r="N51" s="79">
        <v>9.0243978434533467</v>
      </c>
      <c r="O51" s="78">
        <v>0.62771018157148395</v>
      </c>
      <c r="P51" s="86">
        <v>8.0972350650143206</v>
      </c>
      <c r="Q51" s="135">
        <v>-0.75938969595104</v>
      </c>
      <c r="R51" s="85">
        <v>-2.1896343605453898</v>
      </c>
      <c r="S51" s="80">
        <v>461.89926315789472</v>
      </c>
    </row>
    <row r="52" spans="1:19" ht="14.25" customHeight="1">
      <c r="A52" s="76"/>
      <c r="B52" s="77">
        <v>5</v>
      </c>
      <c r="C52" s="184">
        <v>4.3961392367549035</v>
      </c>
      <c r="D52" s="80">
        <v>5.0832053276308242</v>
      </c>
      <c r="E52" s="83">
        <v>-1.9009615229812593</v>
      </c>
      <c r="F52" s="80">
        <v>0.19697249361483316</v>
      </c>
      <c r="G52" s="79">
        <v>1.2009006755066443</v>
      </c>
      <c r="H52" s="85">
        <v>11.54517878481478</v>
      </c>
      <c r="I52" s="83">
        <v>0.63952773336612978</v>
      </c>
      <c r="J52" s="86">
        <v>19.582054654391335</v>
      </c>
      <c r="K52" s="135">
        <v>7.8039797578749788</v>
      </c>
      <c r="L52" s="85">
        <v>8.2989815099920783</v>
      </c>
      <c r="M52" s="80">
        <v>7.4549824471576098</v>
      </c>
      <c r="N52" s="79">
        <v>10.122549641398093</v>
      </c>
      <c r="O52" s="78">
        <v>1.0762295097253001</v>
      </c>
      <c r="P52" s="86">
        <v>9.6714707260294102</v>
      </c>
      <c r="Q52" s="135">
        <v>-0.121699756071503</v>
      </c>
      <c r="R52" s="85">
        <v>-1.6781627712052001</v>
      </c>
      <c r="S52" s="80">
        <v>424.69009523809524</v>
      </c>
    </row>
    <row r="53" spans="1:19" ht="14.25" customHeight="1">
      <c r="A53" s="88"/>
      <c r="B53" s="89">
        <v>6</v>
      </c>
      <c r="C53" s="180"/>
      <c r="D53" s="92">
        <v>2.8175284871281736</v>
      </c>
      <c r="E53" s="95">
        <v>-7.4503408411921939</v>
      </c>
      <c r="F53" s="92">
        <v>-1.7130236915045227</v>
      </c>
      <c r="G53" s="91">
        <v>0.9311907704985467</v>
      </c>
      <c r="H53" s="97">
        <v>12.490815576781777</v>
      </c>
      <c r="I53" s="95">
        <v>1.1365025051937039</v>
      </c>
      <c r="J53" s="98">
        <v>21.965956819689048</v>
      </c>
      <c r="K53" s="165">
        <v>7.8114737505625049</v>
      </c>
      <c r="L53" s="97">
        <v>8.2298989015019846</v>
      </c>
      <c r="M53" s="92">
        <v>7.9054517923973222</v>
      </c>
      <c r="N53" s="91">
        <v>9.9144594397294394</v>
      </c>
      <c r="O53" s="90">
        <v>0.753701308299082</v>
      </c>
      <c r="P53" s="98">
        <v>10.0564891664038</v>
      </c>
      <c r="Q53" s="165">
        <v>-0.17710310477364599</v>
      </c>
      <c r="R53" s="97">
        <v>-2.1662624925382499</v>
      </c>
      <c r="S53" s="92">
        <v>409.73500000000013</v>
      </c>
    </row>
    <row r="54" spans="1:19" ht="14.25" customHeight="1">
      <c r="A54" s="76"/>
      <c r="B54" s="77">
        <v>7</v>
      </c>
      <c r="C54" s="181"/>
      <c r="D54" s="250">
        <v>0.36367268416417353</v>
      </c>
      <c r="E54" s="83">
        <v>-5.1048616539551954</v>
      </c>
      <c r="F54" s="80">
        <v>-5.217440960571218</v>
      </c>
      <c r="G54" s="79">
        <v>1.3716525146962644</v>
      </c>
      <c r="H54" s="85">
        <v>13.119533527696792</v>
      </c>
      <c r="I54" s="83">
        <v>1.0874818753020765</v>
      </c>
      <c r="J54" s="86">
        <v>21.035879629629605</v>
      </c>
      <c r="K54" s="135">
        <v>7.9188115449306276</v>
      </c>
      <c r="L54" s="85">
        <v>8.3253097924315451</v>
      </c>
      <c r="M54" s="80">
        <v>7.4044294978990122</v>
      </c>
      <c r="N54" s="79">
        <v>8.6009083552514021</v>
      </c>
      <c r="O54" s="78">
        <v>1.17834616556394</v>
      </c>
      <c r="P54" s="86">
        <v>9.9049099063383004</v>
      </c>
      <c r="Q54" s="135">
        <v>-0.19339920681597</v>
      </c>
      <c r="R54" s="85">
        <v>-2.84613546646202</v>
      </c>
      <c r="S54" s="80">
        <v>340.53465</v>
      </c>
    </row>
    <row r="55" spans="1:19" ht="14.25" customHeight="1">
      <c r="A55" s="88"/>
      <c r="B55" s="89">
        <v>8</v>
      </c>
      <c r="C55" s="179">
        <v>0.53426638821121308</v>
      </c>
      <c r="D55" s="92">
        <v>1.1372556463875805</v>
      </c>
      <c r="E55" s="95">
        <v>-3.3909047867736852</v>
      </c>
      <c r="F55" s="92">
        <v>-6.0494623918950889</v>
      </c>
      <c r="G55" s="91">
        <v>1.2161726804123862</v>
      </c>
      <c r="H55" s="97">
        <v>14.089877439854748</v>
      </c>
      <c r="I55" s="95">
        <v>-0.52593832177862954</v>
      </c>
      <c r="J55" s="98">
        <v>17.211267605633807</v>
      </c>
      <c r="K55" s="165">
        <v>7.9293997650867265</v>
      </c>
      <c r="L55" s="97">
        <v>8.3003027827560771</v>
      </c>
      <c r="M55" s="92">
        <v>6.4788846650717158</v>
      </c>
      <c r="N55" s="91">
        <v>7.1986211746964957</v>
      </c>
      <c r="O55" s="90">
        <v>1.12988318443519</v>
      </c>
      <c r="P55" s="98">
        <v>11.070210806332399</v>
      </c>
      <c r="Q55" s="165">
        <v>-8.0158648090400395E-2</v>
      </c>
      <c r="R55" s="97">
        <v>-2.6425600502722402</v>
      </c>
      <c r="S55" s="92">
        <v>361.31019047619048</v>
      </c>
    </row>
    <row r="56" spans="1:19" ht="14.25" customHeight="1">
      <c r="A56" s="88"/>
      <c r="B56" s="89">
        <v>9</v>
      </c>
      <c r="C56" s="180"/>
      <c r="D56" s="92">
        <v>8.294086193885164E-2</v>
      </c>
      <c r="E56" s="95">
        <v>-6.9899339135240375</v>
      </c>
      <c r="F56" s="92">
        <v>-0.33613713206062101</v>
      </c>
      <c r="G56" s="91">
        <v>0.85939365003580015</v>
      </c>
      <c r="H56" s="97">
        <v>13.728129205921945</v>
      </c>
      <c r="I56" s="95">
        <v>-0.1321797644796896</v>
      </c>
      <c r="J56" s="98">
        <v>17.279333944824682</v>
      </c>
      <c r="K56" s="165">
        <v>8.0400244066344335</v>
      </c>
      <c r="L56" s="97">
        <v>8.4297424706887636</v>
      </c>
      <c r="M56" s="92">
        <v>5.5498342803436351</v>
      </c>
      <c r="N56" s="91">
        <v>5.971122322365896</v>
      </c>
      <c r="O56" s="90">
        <v>0.36953394361609598</v>
      </c>
      <c r="P56" s="98">
        <v>11.085470060158499</v>
      </c>
      <c r="Q56" s="165">
        <v>-0.49123571702122099</v>
      </c>
      <c r="R56" s="97">
        <v>-2.3266239802192801</v>
      </c>
      <c r="S56" s="92">
        <v>350.6065714285715</v>
      </c>
    </row>
    <row r="57" spans="1:19" ht="14.25" customHeight="1">
      <c r="A57" s="76"/>
      <c r="B57" s="77">
        <v>10</v>
      </c>
      <c r="C57" s="181"/>
      <c r="D57" s="80">
        <v>-1.9057460164334739</v>
      </c>
      <c r="E57" s="83">
        <v>-10.718769587364241</v>
      </c>
      <c r="F57" s="80">
        <v>0.97107550938984044</v>
      </c>
      <c r="G57" s="91">
        <v>0.52071005917160296</v>
      </c>
      <c r="H57" s="97">
        <v>12.812112626173189</v>
      </c>
      <c r="I57" s="83">
        <v>2.0996270003609707</v>
      </c>
      <c r="J57" s="86">
        <v>13.708542713567851</v>
      </c>
      <c r="K57" s="135">
        <v>7.9683805988207563</v>
      </c>
      <c r="L57" s="85">
        <v>8.5693003477971104</v>
      </c>
      <c r="M57" s="80">
        <v>4.7582545063198589</v>
      </c>
      <c r="N57" s="79">
        <v>4.8815846784495465</v>
      </c>
      <c r="O57" s="78">
        <v>0.44269100448586202</v>
      </c>
      <c r="P57" s="86">
        <v>10.9464841601126</v>
      </c>
      <c r="Q57" s="135">
        <v>-7.3513153792636995E-2</v>
      </c>
      <c r="R57" s="85">
        <v>-1.6492436706009601</v>
      </c>
      <c r="S57" s="80">
        <v>345.84168421052635</v>
      </c>
    </row>
    <row r="58" spans="1:19" ht="14.25" customHeight="1">
      <c r="A58" s="88"/>
      <c r="B58" s="89">
        <v>11</v>
      </c>
      <c r="C58" s="179">
        <v>-2.3412249390263651</v>
      </c>
      <c r="D58" s="92">
        <v>-3.4780697704650532</v>
      </c>
      <c r="E58" s="95">
        <v>-7.4303702070370736</v>
      </c>
      <c r="F58" s="92">
        <v>-2.0024024889883307</v>
      </c>
      <c r="G58" s="91">
        <v>0.97323600973235891</v>
      </c>
      <c r="H58" s="97">
        <v>13.338031891463299</v>
      </c>
      <c r="I58" s="95">
        <v>-4.1246832832486646E-2</v>
      </c>
      <c r="J58" s="98">
        <v>13.532324989961175</v>
      </c>
      <c r="K58" s="165">
        <v>7.9488231355874222</v>
      </c>
      <c r="L58" s="97">
        <v>8.7373978432793802</v>
      </c>
      <c r="M58" s="92">
        <v>4.2691846001543077</v>
      </c>
      <c r="N58" s="91">
        <v>3.7942807236946097</v>
      </c>
      <c r="O58" s="90">
        <v>0.55983199310312104</v>
      </c>
      <c r="P58" s="98">
        <v>10.757837232402199</v>
      </c>
      <c r="Q58" s="165">
        <v>-0.41118610274276701</v>
      </c>
      <c r="R58" s="97">
        <v>-2.2794484361489502</v>
      </c>
      <c r="S58" s="92">
        <v>364.84819047618998</v>
      </c>
    </row>
    <row r="59" spans="1:19" ht="14.25" customHeight="1" thickBot="1">
      <c r="A59" s="99"/>
      <c r="B59" s="100">
        <v>12</v>
      </c>
      <c r="C59" s="183"/>
      <c r="D59" s="103">
        <v>-1.6499924050326298</v>
      </c>
      <c r="E59" s="106">
        <v>-4.4836019017184263</v>
      </c>
      <c r="F59" s="103">
        <v>2.9784185046627831</v>
      </c>
      <c r="G59" s="101">
        <v>0.28760202098718768</v>
      </c>
      <c r="H59" s="108">
        <v>12.789579508698324</v>
      </c>
      <c r="I59" s="106">
        <v>-6.5491629332704466</v>
      </c>
      <c r="J59" s="109">
        <v>3.0352268295853246</v>
      </c>
      <c r="K59" s="190">
        <v>7.8627488308129783</v>
      </c>
      <c r="L59" s="108">
        <v>8.8680092302068783</v>
      </c>
      <c r="M59" s="103">
        <v>4.06087543876954</v>
      </c>
      <c r="N59" s="102">
        <v>3.3064541500568589</v>
      </c>
      <c r="O59" s="101">
        <v>1.37093053492141</v>
      </c>
      <c r="P59" s="109">
        <v>10.849922843675699</v>
      </c>
      <c r="Q59" s="190">
        <v>1.08367164610921</v>
      </c>
      <c r="R59" s="108">
        <v>-1.7128634107663201</v>
      </c>
      <c r="S59" s="103">
        <v>379.12573684210531</v>
      </c>
    </row>
    <row r="60" spans="1:19" ht="14.25" customHeight="1">
      <c r="A60" s="65">
        <v>2023</v>
      </c>
      <c r="B60" s="66">
        <v>1</v>
      </c>
      <c r="C60" s="178"/>
      <c r="D60" s="69">
        <v>1.3270261674770412</v>
      </c>
      <c r="E60" s="72">
        <v>-1.3319300277801482</v>
      </c>
      <c r="F60" s="69">
        <v>3.5544090500050363</v>
      </c>
      <c r="G60" s="68">
        <v>0.8</v>
      </c>
      <c r="H60" s="74">
        <v>12.3</v>
      </c>
      <c r="I60" s="72">
        <v>5.0463634643294064E-2</v>
      </c>
      <c r="J60" s="75">
        <v>3.0068840109105155</v>
      </c>
      <c r="K60" s="149">
        <v>8.0372443026616498</v>
      </c>
      <c r="L60" s="74">
        <v>9.1552549116744668</v>
      </c>
      <c r="M60" s="69">
        <v>4.2542758008149884</v>
      </c>
      <c r="N60" s="68">
        <v>3.3933133661312009</v>
      </c>
      <c r="O60" s="67">
        <v>2.1439277360051099</v>
      </c>
      <c r="P60" s="75">
        <v>11.1907595516883</v>
      </c>
      <c r="Q60" s="149">
        <v>1.3280251907984399</v>
      </c>
      <c r="R60" s="74">
        <v>-1.0235940163350401</v>
      </c>
      <c r="S60" s="69">
        <v>408.2235714285714</v>
      </c>
    </row>
    <row r="61" spans="1:19" ht="14.15" customHeight="1">
      <c r="A61" s="76"/>
      <c r="B61" s="77">
        <v>2</v>
      </c>
      <c r="C61" s="179">
        <v>0.28911905552428951</v>
      </c>
      <c r="D61" s="80">
        <v>0.62744874619382607</v>
      </c>
      <c r="E61" s="83">
        <v>-3.2761416134556853</v>
      </c>
      <c r="F61" s="80">
        <v>1.8873958792049672</v>
      </c>
      <c r="G61" s="79">
        <v>-0.1</v>
      </c>
      <c r="H61" s="85">
        <v>11.9</v>
      </c>
      <c r="I61" s="83">
        <v>-2.0805749952714225</v>
      </c>
      <c r="J61" s="86">
        <v>-1.5904194652135328</v>
      </c>
      <c r="K61" s="135">
        <v>8.3676406179057992</v>
      </c>
      <c r="L61" s="85">
        <v>9.7140801543643605</v>
      </c>
      <c r="M61" s="80">
        <v>3.9591820322472104</v>
      </c>
      <c r="N61" s="79">
        <v>2.9824098698998158</v>
      </c>
      <c r="O61" s="78">
        <v>-0.55523035919137198</v>
      </c>
      <c r="P61" s="86">
        <v>11.1804048170754</v>
      </c>
      <c r="Q61" s="135">
        <v>-0.49157666178436499</v>
      </c>
      <c r="R61" s="85">
        <v>-0.68253625231380299</v>
      </c>
      <c r="S61" s="80">
        <v>406.17845</v>
      </c>
    </row>
    <row r="62" spans="1:19" ht="14.25" customHeight="1">
      <c r="A62" s="88"/>
      <c r="B62" s="89">
        <v>3</v>
      </c>
      <c r="C62" s="180"/>
      <c r="D62" s="92">
        <v>-0.93579817577584823</v>
      </c>
      <c r="E62" s="95">
        <v>-6.2191114645493872</v>
      </c>
      <c r="F62" s="92">
        <v>-7.6685885480261557</v>
      </c>
      <c r="G62" s="91">
        <v>1.1000000000000001</v>
      </c>
      <c r="H62" s="97">
        <v>11.1</v>
      </c>
      <c r="I62" s="95">
        <v>0.65675101410083148</v>
      </c>
      <c r="J62" s="98">
        <v>-1.8828845791752924</v>
      </c>
      <c r="K62" s="165">
        <v>8.8084787609360706</v>
      </c>
      <c r="L62" s="97">
        <v>10.140401146637661</v>
      </c>
      <c r="M62" s="92">
        <v>3.5054365616367322</v>
      </c>
      <c r="N62" s="91">
        <v>2.3709291965583024</v>
      </c>
      <c r="O62" s="90">
        <v>0.61468632384000799</v>
      </c>
      <c r="P62" s="98">
        <v>11.184639540618701</v>
      </c>
      <c r="Q62" s="165">
        <v>-0.46658915929973499</v>
      </c>
      <c r="R62" s="97">
        <v>7.5910741701856702E-2</v>
      </c>
      <c r="S62" s="92">
        <v>400.78152173913043</v>
      </c>
    </row>
    <row r="63" spans="1:19" ht="14.25" customHeight="1">
      <c r="A63" s="76"/>
      <c r="B63" s="77">
        <v>4</v>
      </c>
      <c r="C63" s="181"/>
      <c r="D63" s="80">
        <v>-5.5426905659206049E-2</v>
      </c>
      <c r="E63" s="83">
        <v>-2.6900435917513454</v>
      </c>
      <c r="F63" s="80">
        <v>2.4597046799264888</v>
      </c>
      <c r="G63" s="79">
        <v>0.3</v>
      </c>
      <c r="H63" s="85">
        <v>9.9</v>
      </c>
      <c r="I63" s="83">
        <v>-0.41578711699610249</v>
      </c>
      <c r="J63" s="86">
        <v>-4.2676177591932092</v>
      </c>
      <c r="K63" s="135">
        <v>8.6597088797411512</v>
      </c>
      <c r="L63" s="85">
        <v>9.5987792750036274</v>
      </c>
      <c r="M63" s="80">
        <v>2.9562828146024289</v>
      </c>
      <c r="N63" s="79">
        <v>1.9382255156057404</v>
      </c>
      <c r="O63" s="78">
        <v>0.67814447126950395</v>
      </c>
      <c r="P63" s="86">
        <v>10.8208217916207</v>
      </c>
      <c r="Q63" s="135">
        <v>0.36791517563714599</v>
      </c>
      <c r="R63" s="85">
        <v>0.83098024396284198</v>
      </c>
      <c r="S63" s="80">
        <v>399.79627777777773</v>
      </c>
    </row>
    <row r="64" spans="1:19" ht="14.25" customHeight="1">
      <c r="A64" s="76"/>
      <c r="B64" s="77">
        <v>5</v>
      </c>
      <c r="C64" s="179">
        <v>-0.39367205671253513</v>
      </c>
      <c r="D64" s="80">
        <v>-0.79520310521157267</v>
      </c>
      <c r="E64" s="83">
        <v>1.1890826509046937</v>
      </c>
      <c r="F64" s="80">
        <v>-10.445411052030229</v>
      </c>
      <c r="G64" s="79">
        <v>0.1</v>
      </c>
      <c r="H64" s="85">
        <v>8.6999999999999993</v>
      </c>
      <c r="I64" s="83">
        <v>-4.3422404933196379</v>
      </c>
      <c r="J64" s="86">
        <v>-9.0064768422339014</v>
      </c>
      <c r="K64" s="135">
        <v>8.5247377029714233</v>
      </c>
      <c r="L64" s="85">
        <v>9.1517215137452652</v>
      </c>
      <c r="M64" s="80">
        <v>2.8270568824127817</v>
      </c>
      <c r="N64" s="79">
        <v>2.0231890145346876</v>
      </c>
      <c r="O64" s="78">
        <v>0.21293313601005201</v>
      </c>
      <c r="P64" s="86">
        <v>10.322965408660099</v>
      </c>
      <c r="Q64" s="135">
        <v>0.100550431392366</v>
      </c>
      <c r="R64" s="85">
        <v>1.46800736426249</v>
      </c>
      <c r="S64" s="80">
        <v>373.5005000000001</v>
      </c>
    </row>
    <row r="65" spans="1:19" ht="14.25" customHeight="1">
      <c r="A65" s="88"/>
      <c r="B65" s="89">
        <v>6</v>
      </c>
      <c r="C65" s="180"/>
      <c r="D65" s="92">
        <v>-0.32218760335711583</v>
      </c>
      <c r="E65" s="95">
        <v>-0.32481544211740987</v>
      </c>
      <c r="F65" s="92">
        <v>0.45467404708148251</v>
      </c>
      <c r="G65" s="91">
        <v>-0.2</v>
      </c>
      <c r="H65" s="97">
        <v>7.6</v>
      </c>
      <c r="I65" s="95">
        <v>0.60435132957292748</v>
      </c>
      <c r="J65" s="98">
        <v>-9.485258579023693</v>
      </c>
      <c r="K65" s="165">
        <v>8.5275846527762518</v>
      </c>
      <c r="L65" s="97">
        <v>8.9833446639129182</v>
      </c>
      <c r="M65" s="92">
        <v>3.0255952828975197</v>
      </c>
      <c r="N65" s="91">
        <v>2.2253031533810974</v>
      </c>
      <c r="O65" s="90">
        <v>0.95924977174994797</v>
      </c>
      <c r="P65" s="98">
        <v>10.2318595368244</v>
      </c>
      <c r="Q65" s="165">
        <v>1.1136517591197299</v>
      </c>
      <c r="R65" s="97">
        <v>2.4860747126286702</v>
      </c>
      <c r="S65" s="92">
        <v>380.04240000000004</v>
      </c>
    </row>
    <row r="66" spans="1:19" ht="14.25" customHeight="1">
      <c r="A66" s="76"/>
      <c r="B66" s="77">
        <v>7</v>
      </c>
      <c r="C66" s="181"/>
      <c r="D66" s="250">
        <v>2.2132750475559515</v>
      </c>
      <c r="E66" s="83">
        <v>0.78119376912249017</v>
      </c>
      <c r="F66" s="80">
        <v>1.611153101316698</v>
      </c>
      <c r="G66" s="79">
        <v>0.4</v>
      </c>
      <c r="H66" s="85">
        <v>6.5</v>
      </c>
      <c r="I66" s="83">
        <v>1.4617541049259053</v>
      </c>
      <c r="J66" s="86">
        <v>-9.1501314845804487</v>
      </c>
      <c r="K66" s="135">
        <v>8.7722140467169041</v>
      </c>
      <c r="L66" s="85">
        <v>9.3460567653199274</v>
      </c>
      <c r="M66" s="80">
        <v>2.9749224565549293</v>
      </c>
      <c r="N66" s="79">
        <v>2.020557532295153</v>
      </c>
      <c r="O66" s="78">
        <v>0.40027300606966199</v>
      </c>
      <c r="P66" s="86">
        <v>9.3704126863130703</v>
      </c>
      <c r="Q66" s="135">
        <v>4.8506192523212199E-2</v>
      </c>
      <c r="R66" s="85">
        <v>2.7215592953016499</v>
      </c>
      <c r="S66" s="80">
        <v>383.07071428571425</v>
      </c>
    </row>
    <row r="67" spans="1:19" ht="14.25" customHeight="1">
      <c r="A67" s="88"/>
      <c r="B67" s="89">
        <v>8</v>
      </c>
      <c r="C67" s="179">
        <v>0.5699657080847409</v>
      </c>
      <c r="D67" s="92">
        <v>-0.64798384625577299</v>
      </c>
      <c r="E67" s="95">
        <v>-0.1638706236982812</v>
      </c>
      <c r="F67" s="92">
        <v>1.5596552767820349</v>
      </c>
      <c r="G67" s="91">
        <v>0.1</v>
      </c>
      <c r="H67" s="97">
        <v>5.3</v>
      </c>
      <c r="I67" s="95">
        <v>2.1774883231366449</v>
      </c>
      <c r="J67" s="98">
        <v>-6.6810862773371777</v>
      </c>
      <c r="K67" s="165">
        <v>8.9956512830772741</v>
      </c>
      <c r="L67" s="97">
        <v>9.6120383234041018</v>
      </c>
      <c r="M67" s="92">
        <v>2.9103500239430424</v>
      </c>
      <c r="N67" s="91">
        <v>1.7185654950054419</v>
      </c>
      <c r="O67" s="90">
        <v>4.6394033339769401E-2</v>
      </c>
      <c r="P67" s="98">
        <v>8.0363028589503607</v>
      </c>
      <c r="Q67" s="165">
        <v>-6.4757731537923302E-2</v>
      </c>
      <c r="R67" s="97">
        <v>2.5832527009638202</v>
      </c>
      <c r="S67" s="92">
        <v>378.67523809523817</v>
      </c>
    </row>
    <row r="68" spans="1:19" ht="14.25" customHeight="1">
      <c r="A68" s="88"/>
      <c r="B68" s="89">
        <v>9</v>
      </c>
      <c r="C68" s="180"/>
      <c r="D68" s="92">
        <v>0.25152024779018234</v>
      </c>
      <c r="E68" s="95">
        <v>-0.24655042217576195</v>
      </c>
      <c r="F68" s="92">
        <v>6.4327824477401929</v>
      </c>
      <c r="G68" s="91">
        <v>0.7</v>
      </c>
      <c r="H68" s="97">
        <v>5.0999999999999996</v>
      </c>
      <c r="I68" s="95">
        <v>1.912181303116145</v>
      </c>
      <c r="J68" s="98">
        <v>-4.7707857056912601</v>
      </c>
      <c r="K68" s="165">
        <v>8.9130085719370999</v>
      </c>
      <c r="L68" s="97">
        <v>9.624144916498901</v>
      </c>
      <c r="M68" s="92">
        <v>3.012246871024038</v>
      </c>
      <c r="N68" s="91">
        <v>2.0343425189360609</v>
      </c>
      <c r="O68" s="90">
        <v>1.4878252348383001</v>
      </c>
      <c r="P68" s="98">
        <v>8.8991132482120907</v>
      </c>
      <c r="Q68" s="165">
        <v>0.80958070362837598</v>
      </c>
      <c r="R68" s="97">
        <v>3.5999466715330701</v>
      </c>
      <c r="S68" s="92">
        <v>375.16047619047612</v>
      </c>
    </row>
    <row r="69" spans="1:19" ht="14.25" customHeight="1">
      <c r="A69" s="76"/>
      <c r="B69" s="77">
        <v>10</v>
      </c>
      <c r="C69" s="181"/>
      <c r="D69" s="80">
        <v>0.99388355337570733</v>
      </c>
      <c r="E69" s="83">
        <v>9.4830197117087067</v>
      </c>
      <c r="F69" s="80">
        <v>-4.2321512809685435</v>
      </c>
      <c r="G69" s="91">
        <v>0.4</v>
      </c>
      <c r="H69" s="97">
        <v>5</v>
      </c>
      <c r="I69" s="83">
        <v>1.0044854381199064</v>
      </c>
      <c r="J69" s="86">
        <v>-5.7922338106181197</v>
      </c>
      <c r="K69" s="135">
        <v>8.8864690786627207</v>
      </c>
      <c r="L69" s="85">
        <v>9.783292926229608</v>
      </c>
      <c r="M69" s="80">
        <v>3.0992949637925093</v>
      </c>
      <c r="N69" s="79">
        <v>2.0707976320931243</v>
      </c>
      <c r="O69" s="78">
        <v>-0.30301201831305402</v>
      </c>
      <c r="P69" s="86">
        <v>8.7193191080366699</v>
      </c>
      <c r="Q69" s="135">
        <v>-0.740925488208521</v>
      </c>
      <c r="R69" s="85">
        <v>3.5065460449520001</v>
      </c>
      <c r="S69" s="80">
        <v>359.91089999999997</v>
      </c>
    </row>
    <row r="70" spans="1:19" ht="14.25" customHeight="1">
      <c r="A70" s="88"/>
      <c r="B70" s="89">
        <v>11</v>
      </c>
      <c r="C70" s="179">
        <v>0.41095849913550531</v>
      </c>
      <c r="D70" s="92">
        <v>1.0469671799370861</v>
      </c>
      <c r="E70" s="95">
        <v>4.5642078113931728</v>
      </c>
      <c r="F70" s="92">
        <v>1.8247183774140918</v>
      </c>
      <c r="G70" s="91">
        <v>0.7</v>
      </c>
      <c r="H70" s="97">
        <v>4.8</v>
      </c>
      <c r="I70" s="95">
        <v>-1.0507880910683109</v>
      </c>
      <c r="J70" s="98">
        <v>-6.7436925253478002</v>
      </c>
      <c r="K70" s="165">
        <v>8.7324121337560143</v>
      </c>
      <c r="L70" s="97">
        <v>9.7217625680618234</v>
      </c>
      <c r="M70" s="92">
        <v>3.7575355128523835</v>
      </c>
      <c r="N70" s="91">
        <v>2.8742957100118982</v>
      </c>
      <c r="O70" s="90">
        <v>5.68287567998427E-2</v>
      </c>
      <c r="P70" s="98">
        <v>8.2813666910103798</v>
      </c>
      <c r="Q70" s="165">
        <v>-0.68371195506120597</v>
      </c>
      <c r="R70" s="97">
        <v>3.3243176696901902</v>
      </c>
      <c r="S70" s="92">
        <v>371.05166666666673</v>
      </c>
    </row>
    <row r="71" spans="1:19" ht="14.25" customHeight="1" thickBot="1">
      <c r="A71" s="99"/>
      <c r="B71" s="100">
        <v>12</v>
      </c>
      <c r="C71" s="183"/>
      <c r="D71" s="103">
        <v>-0.71330678358197952</v>
      </c>
      <c r="E71" s="106">
        <v>-1.888897648959853</v>
      </c>
      <c r="F71" s="103">
        <v>-3.7682585170136007</v>
      </c>
      <c r="G71" s="101">
        <v>-0.5</v>
      </c>
      <c r="H71" s="108">
        <v>3.9</v>
      </c>
      <c r="I71" s="106">
        <v>0.65739570164349281</v>
      </c>
      <c r="J71" s="109">
        <v>0.44786475745917098</v>
      </c>
      <c r="K71" s="190">
        <v>8.4756393474728693</v>
      </c>
      <c r="L71" s="108">
        <v>9.3557969884880361</v>
      </c>
      <c r="M71" s="103">
        <v>3.5656307232776907</v>
      </c>
      <c r="N71" s="102">
        <v>2.8767194293468856</v>
      </c>
      <c r="O71" s="101">
        <v>1.69111301585316</v>
      </c>
      <c r="P71" s="109">
        <v>7.6656546807426302</v>
      </c>
      <c r="Q71" s="190">
        <v>2.23980545209246</v>
      </c>
      <c r="R71" s="108">
        <v>3.5846591525167799</v>
      </c>
      <c r="S71" s="103">
        <v>380.75026315789472</v>
      </c>
    </row>
    <row r="72" spans="1:19" ht="14.25" customHeight="1">
      <c r="A72" s="65">
        <v>2024</v>
      </c>
      <c r="B72" s="66">
        <v>1</v>
      </c>
      <c r="C72" s="178"/>
      <c r="D72" s="69">
        <v>2.4715619246555409</v>
      </c>
      <c r="E72" s="72">
        <v>6.3211681857200164</v>
      </c>
      <c r="F72" s="69">
        <v>1.1642260701067997</v>
      </c>
      <c r="G72" s="68">
        <v>0.67300079176562111</v>
      </c>
      <c r="H72" s="74">
        <v>3.7959183673469399</v>
      </c>
      <c r="I72" s="72">
        <v>0.8352172820899062</v>
      </c>
      <c r="J72" s="75">
        <v>1.2357354517369412</v>
      </c>
      <c r="K72" s="149">
        <v>8.4356310785176642</v>
      </c>
      <c r="L72" s="74">
        <v>9.1475035080747382</v>
      </c>
      <c r="M72" s="69">
        <v>3.3882075174606507</v>
      </c>
      <c r="N72" s="68">
        <v>2.9403251726778601</v>
      </c>
      <c r="O72" s="67">
        <v>0.75550104645889504</v>
      </c>
      <c r="P72" s="75">
        <v>6.1889274532177696</v>
      </c>
      <c r="Q72" s="149">
        <v>8.5872149515786603E-2</v>
      </c>
      <c r="R72" s="74">
        <v>2.30208288006388</v>
      </c>
      <c r="S72" s="69">
        <v>378.49099999999999</v>
      </c>
    </row>
    <row r="73" spans="1:19" ht="14.15" customHeight="1">
      <c r="A73" s="76"/>
      <c r="B73" s="77">
        <v>2</v>
      </c>
      <c r="C73" s="179">
        <v>2.4549176726265109</v>
      </c>
      <c r="D73" s="80">
        <v>4.5984343681608308</v>
      </c>
      <c r="E73" s="83">
        <v>8.7745823610337901</v>
      </c>
      <c r="F73" s="80">
        <v>7.9113721504001422</v>
      </c>
      <c r="G73" s="79">
        <v>0.58985450255601979</v>
      </c>
      <c r="H73" s="85">
        <v>4.4827938323291905</v>
      </c>
      <c r="I73" s="83">
        <v>2.9208444914990306</v>
      </c>
      <c r="J73" s="86">
        <v>6.4065417551992798</v>
      </c>
      <c r="K73" s="135">
        <v>8.504256718562635</v>
      </c>
      <c r="L73" s="85">
        <v>9.2843207900569844</v>
      </c>
      <c r="M73" s="80">
        <v>3.2485251046121988</v>
      </c>
      <c r="N73" s="79">
        <v>3.0945902829675465</v>
      </c>
      <c r="O73" s="78">
        <v>-0.30056086228054102</v>
      </c>
      <c r="P73" s="86">
        <v>6.4608681578892204</v>
      </c>
      <c r="Q73" s="135">
        <v>-0.88300176903428595</v>
      </c>
      <c r="R73" s="85">
        <v>1.89966866808187</v>
      </c>
      <c r="S73" s="80">
        <v>376.96880952380951</v>
      </c>
    </row>
    <row r="74" spans="1:19" ht="14.25" customHeight="1">
      <c r="A74" s="88"/>
      <c r="B74" s="89">
        <v>3</v>
      </c>
      <c r="C74" s="180"/>
      <c r="D74" s="92">
        <v>0.65390088572534477</v>
      </c>
      <c r="E74" s="95">
        <v>-2.5549704591627087</v>
      </c>
      <c r="F74" s="92">
        <v>4.6136491930674817</v>
      </c>
      <c r="G74" s="91">
        <v>0.37138389366693225</v>
      </c>
      <c r="H74" s="97">
        <v>3.7373737373737503</v>
      </c>
      <c r="I74" s="95">
        <v>2.9529226673121078</v>
      </c>
      <c r="J74" s="98">
        <v>8.8338770549478483</v>
      </c>
      <c r="K74" s="165">
        <v>8.6777779966085955</v>
      </c>
      <c r="L74" s="97">
        <v>9.5891399807897155</v>
      </c>
      <c r="M74" s="92">
        <v>3.2113302896151774</v>
      </c>
      <c r="N74" s="91">
        <v>3.3592585133449093</v>
      </c>
      <c r="O74" s="90">
        <v>1.01838994318488</v>
      </c>
      <c r="P74" s="98">
        <v>6.8880288375499097</v>
      </c>
      <c r="Q74" s="165">
        <v>0.63823085019862902</v>
      </c>
      <c r="R74" s="97">
        <v>3.0307541192368999</v>
      </c>
      <c r="S74" s="92">
        <v>393.51985000000002</v>
      </c>
    </row>
    <row r="75" spans="1:19" ht="14.25" customHeight="1">
      <c r="A75" s="76"/>
      <c r="B75" s="77">
        <v>4</v>
      </c>
      <c r="C75" s="181"/>
      <c r="D75" s="80">
        <v>4.0368508751853271</v>
      </c>
      <c r="E75" s="83">
        <v>6.0839995632735011</v>
      </c>
      <c r="F75" s="80">
        <v>-1.0988236581718325</v>
      </c>
      <c r="G75" s="79">
        <v>0.52580331061342633</v>
      </c>
      <c r="H75" s="85">
        <v>3.9677744209466237</v>
      </c>
      <c r="I75" s="83">
        <v>3.0386740331491913</v>
      </c>
      <c r="J75" s="86">
        <v>12.609198355601237</v>
      </c>
      <c r="K75" s="135">
        <v>8.5237837145473581</v>
      </c>
      <c r="L75" s="85">
        <v>9.2422333947491691</v>
      </c>
      <c r="M75" s="80">
        <v>3.5383441264440485</v>
      </c>
      <c r="N75" s="79">
        <v>3.6924214384021603</v>
      </c>
      <c r="O75" s="78">
        <v>0.42059589995999702</v>
      </c>
      <c r="P75" s="86">
        <v>6.6145945260439198</v>
      </c>
      <c r="Q75" s="135">
        <v>-0.106277261700383</v>
      </c>
      <c r="R75" s="85">
        <v>2.5439809872949999</v>
      </c>
      <c r="S75" s="80">
        <v>430.1157142857142</v>
      </c>
    </row>
    <row r="76" spans="1:19" ht="14.25" customHeight="1">
      <c r="A76" s="76"/>
      <c r="B76" s="77">
        <v>5</v>
      </c>
      <c r="C76" s="179">
        <v>1.633806843056762</v>
      </c>
      <c r="D76" s="80">
        <v>0.81397472679385352</v>
      </c>
      <c r="E76" s="83">
        <v>-2.4854243303177093</v>
      </c>
      <c r="F76" s="80">
        <v>6.9714661368323494</v>
      </c>
      <c r="G76" s="79">
        <v>0.27121270825261057</v>
      </c>
      <c r="H76" s="85">
        <v>4.1343929182174888</v>
      </c>
      <c r="I76" s="83">
        <v>0.69020592094004574</v>
      </c>
      <c r="J76" s="86">
        <v>18.533440773569708</v>
      </c>
      <c r="K76" s="135">
        <v>8.3128804231685614</v>
      </c>
      <c r="L76" s="85">
        <v>8.575840749104092</v>
      </c>
      <c r="M76" s="80">
        <v>3.053430427338677</v>
      </c>
      <c r="N76" s="79">
        <v>3.2921028169711652</v>
      </c>
      <c r="O76" s="78">
        <v>0.41286356315308698</v>
      </c>
      <c r="P76" s="86">
        <v>6.8272966270227098</v>
      </c>
      <c r="Q76" s="135">
        <v>0.14841097965347899</v>
      </c>
      <c r="R76" s="85">
        <v>2.5930098001214898</v>
      </c>
      <c r="S76" s="80">
        <v>459.447</v>
      </c>
    </row>
    <row r="77" spans="1:19" ht="14.25" customHeight="1">
      <c r="A77" s="88"/>
      <c r="B77" s="89">
        <v>6</v>
      </c>
      <c r="C77" s="180"/>
      <c r="D77" s="92">
        <v>-0.13546349225560528</v>
      </c>
      <c r="E77" s="95">
        <v>-4.8015638358957275</v>
      </c>
      <c r="F77" s="92">
        <v>1.9850199368730337</v>
      </c>
      <c r="G77" s="91">
        <v>-9.6599690880982969E-2</v>
      </c>
      <c r="H77" s="97">
        <v>4.1910134998992543</v>
      </c>
      <c r="I77" s="95">
        <v>-1.5862225243598482</v>
      </c>
      <c r="J77" s="98">
        <v>15.952476304899221</v>
      </c>
      <c r="K77" s="165">
        <v>8.3481780359655513</v>
      </c>
      <c r="L77" s="97">
        <v>8.2149358856573524</v>
      </c>
      <c r="M77" s="92">
        <v>2.9664184605445731</v>
      </c>
      <c r="N77" s="91">
        <v>3.1683684878943241</v>
      </c>
      <c r="O77" s="90">
        <v>1.19887230879157</v>
      </c>
      <c r="P77" s="98">
        <v>7.0808467267009103</v>
      </c>
      <c r="Q77" s="165">
        <v>1.28925443833723</v>
      </c>
      <c r="R77" s="97">
        <v>2.7711816599689199</v>
      </c>
      <c r="S77" s="92">
        <v>437.33579999999995</v>
      </c>
    </row>
    <row r="78" spans="1:19" ht="14.25" customHeight="1">
      <c r="A78" s="76"/>
      <c r="B78" s="77">
        <v>7</v>
      </c>
      <c r="C78" s="181"/>
      <c r="D78" s="250">
        <v>4.1974631752047742</v>
      </c>
      <c r="E78" s="83">
        <v>5.254182431675658</v>
      </c>
      <c r="F78" s="80">
        <v>2.8734278957738724</v>
      </c>
      <c r="G78" s="79">
        <v>0.74453684006960952</v>
      </c>
      <c r="H78" s="85">
        <v>4.5979319345447189</v>
      </c>
      <c r="I78" s="83">
        <v>0.1554225189960956</v>
      </c>
      <c r="J78" s="86">
        <v>14.459575027958692</v>
      </c>
      <c r="K78" s="135">
        <v>8.6841757807491433</v>
      </c>
      <c r="L78" s="85">
        <v>8.7804580636529632</v>
      </c>
      <c r="M78" s="80">
        <v>2.4356605727545277</v>
      </c>
      <c r="N78" s="79">
        <v>2.534514861892978</v>
      </c>
      <c r="O78" s="78">
        <v>1.60486040924699</v>
      </c>
      <c r="P78" s="86">
        <v>8.3655866504733094</v>
      </c>
      <c r="Q78" s="135">
        <v>0.86295755176417599</v>
      </c>
      <c r="R78" s="85">
        <v>3.6077971355932501</v>
      </c>
      <c r="S78" s="80">
        <v>426.08508695652165</v>
      </c>
    </row>
    <row r="79" spans="1:19" ht="14.25" customHeight="1">
      <c r="A79" s="88"/>
      <c r="B79" s="89">
        <v>8</v>
      </c>
      <c r="C79" s="179">
        <v>2.2518328242036034</v>
      </c>
      <c r="D79" s="92">
        <v>2.3093623255069584</v>
      </c>
      <c r="E79" s="95">
        <v>3.4614040775559296</v>
      </c>
      <c r="F79" s="92">
        <v>8.9010888384362339</v>
      </c>
      <c r="G79" s="91">
        <v>0.24954410212112421</v>
      </c>
      <c r="H79" s="97">
        <v>4.7432811873245218</v>
      </c>
      <c r="I79" s="95">
        <v>-2.7242944996838991</v>
      </c>
      <c r="J79" s="98">
        <v>8.968580994076758</v>
      </c>
      <c r="K79" s="165">
        <v>8.9013222957233005</v>
      </c>
      <c r="L79" s="97">
        <v>9.1662835896878843</v>
      </c>
      <c r="M79" s="92">
        <v>2.4436155440188623</v>
      </c>
      <c r="N79" s="91">
        <v>2.5498017060143319</v>
      </c>
      <c r="O79" s="90">
        <v>0.38288093075906598</v>
      </c>
      <c r="P79" s="98">
        <v>8.73005355996421</v>
      </c>
      <c r="Q79" s="165">
        <v>0.1269789225953</v>
      </c>
      <c r="R79" s="97">
        <v>3.8065799865071299</v>
      </c>
      <c r="S79" s="92">
        <v>406.58728571428566</v>
      </c>
    </row>
    <row r="80" spans="1:19" ht="14.25" customHeight="1">
      <c r="A80" s="88"/>
      <c r="B80" s="89">
        <v>9</v>
      </c>
      <c r="C80" s="180"/>
      <c r="D80" s="92">
        <v>0.29581245133825096</v>
      </c>
      <c r="E80" s="95">
        <v>-1.0509702919654029</v>
      </c>
      <c r="F80" s="92">
        <v>1.2137418623627827</v>
      </c>
      <c r="G80" s="91">
        <v>8.6165629487799933E-2</v>
      </c>
      <c r="H80" s="97">
        <v>4.133877876282499</v>
      </c>
      <c r="I80" s="95">
        <v>1.1580502215657429</v>
      </c>
      <c r="J80" s="98">
        <v>8.1622338745340972</v>
      </c>
      <c r="K80" s="165">
        <v>8.7423149114593848</v>
      </c>
      <c r="L80" s="97">
        <v>9.0843282341396137</v>
      </c>
      <c r="M80" s="92">
        <v>2.2459064360547343</v>
      </c>
      <c r="N80" s="91">
        <v>2.4375114914507723</v>
      </c>
      <c r="O80" s="90">
        <v>0.67997618242223701</v>
      </c>
      <c r="P80" s="98">
        <v>7.8645559445180702</v>
      </c>
      <c r="Q80" s="165">
        <v>0.59167221076024101</v>
      </c>
      <c r="R80" s="97">
        <v>3.58219322448736</v>
      </c>
      <c r="S80" s="92">
        <v>419.77714285714274</v>
      </c>
    </row>
    <row r="81" spans="1:19" ht="14.25" customHeight="1">
      <c r="A81" s="76"/>
      <c r="B81" s="77">
        <v>10</v>
      </c>
      <c r="C81" s="181"/>
      <c r="D81" s="80">
        <v>2.2954009931141162</v>
      </c>
      <c r="E81" s="83">
        <v>3.0077656463862068</v>
      </c>
      <c r="F81" s="80">
        <v>4.2279067687525984</v>
      </c>
      <c r="G81" s="91">
        <v>0.97570308016070584</v>
      </c>
      <c r="H81" s="97">
        <v>4.6806822689408945</v>
      </c>
      <c r="I81" s="83">
        <v>3.2416330821797734</v>
      </c>
      <c r="J81" s="86">
        <v>10.557918438829116</v>
      </c>
      <c r="K81" s="135">
        <v>8.5800798734878967</v>
      </c>
      <c r="L81" s="85">
        <v>8.8539654658221174</v>
      </c>
      <c r="M81" s="80">
        <v>1.82258104204569</v>
      </c>
      <c r="N81" s="79">
        <v>2.1649817739551436</v>
      </c>
      <c r="O81" s="78">
        <v>-6.4695203227715901E-3</v>
      </c>
      <c r="P81" s="86">
        <v>8.1853923660785401</v>
      </c>
      <c r="Q81" s="135">
        <v>-0.97197933287640503</v>
      </c>
      <c r="R81" s="85">
        <v>3.34107608631775</v>
      </c>
      <c r="S81" s="80">
        <v>432.69282608695647</v>
      </c>
    </row>
    <row r="82" spans="1:19" ht="14.25" customHeight="1">
      <c r="A82" s="88"/>
      <c r="B82" s="89">
        <v>11</v>
      </c>
      <c r="C82" s="179"/>
      <c r="D82" s="92"/>
      <c r="E82" s="95"/>
      <c r="F82" s="92"/>
      <c r="G82" s="91">
        <v>0.2557787040545545</v>
      </c>
      <c r="H82" s="97">
        <v>4.1736391377104054</v>
      </c>
      <c r="I82" s="95"/>
      <c r="J82" s="98"/>
      <c r="K82" s="165"/>
      <c r="L82" s="97"/>
      <c r="M82" s="92"/>
      <c r="N82" s="91"/>
      <c r="O82" s="90"/>
      <c r="P82" s="98"/>
      <c r="Q82" s="165"/>
      <c r="R82" s="97"/>
      <c r="S82" s="92">
        <v>411.62547619047621</v>
      </c>
    </row>
    <row r="83" spans="1:19" ht="14.25" customHeight="1" thickBot="1">
      <c r="A83" s="99"/>
      <c r="B83" s="100">
        <v>12</v>
      </c>
      <c r="C83" s="183"/>
      <c r="D83" s="103"/>
      <c r="E83" s="106"/>
      <c r="F83" s="103"/>
      <c r="G83" s="101"/>
      <c r="H83" s="108"/>
      <c r="I83" s="106"/>
      <c r="J83" s="109"/>
      <c r="K83" s="190"/>
      <c r="L83" s="108"/>
      <c r="M83" s="103"/>
      <c r="N83" s="102"/>
      <c r="O83" s="101"/>
      <c r="P83" s="109"/>
      <c r="Q83" s="190"/>
      <c r="R83" s="108"/>
      <c r="S83" s="103"/>
    </row>
    <row r="84" spans="1:19" ht="14.25" customHeight="1">
      <c r="A84" s="223"/>
      <c r="B84" s="223"/>
      <c r="C84" s="251"/>
      <c r="D84" s="252"/>
      <c r="E84" s="252"/>
      <c r="F84" s="252"/>
      <c r="G84" s="252"/>
      <c r="H84" s="252"/>
      <c r="I84" s="252"/>
      <c r="J84" s="252"/>
      <c r="K84" s="252"/>
      <c r="L84" s="252"/>
      <c r="M84" s="252"/>
      <c r="N84" s="252"/>
      <c r="O84" s="252"/>
      <c r="P84" s="252"/>
      <c r="Q84" s="252"/>
      <c r="R84" s="252"/>
      <c r="S84" s="252"/>
    </row>
    <row r="85" spans="1:19">
      <c r="A85" s="214" t="s">
        <v>90</v>
      </c>
      <c r="B85" s="253"/>
      <c r="C85" s="253"/>
      <c r="D85" s="253"/>
      <c r="E85" s="253"/>
      <c r="F85" s="253"/>
      <c r="G85" s="254"/>
      <c r="H85" s="254"/>
      <c r="I85" s="253"/>
      <c r="J85" s="253"/>
      <c r="K85" s="253"/>
      <c r="L85" s="253"/>
      <c r="M85" s="253"/>
      <c r="N85" s="253"/>
      <c r="O85" s="253"/>
      <c r="P85" s="253"/>
      <c r="Q85" s="253"/>
      <c r="R85" s="253"/>
      <c r="S85" s="253"/>
    </row>
    <row r="86" spans="1:19">
      <c r="A86" s="214" t="s">
        <v>88</v>
      </c>
      <c r="B86" s="253"/>
      <c r="C86" s="253"/>
      <c r="D86" s="253"/>
      <c r="E86" s="253"/>
      <c r="F86" s="253"/>
      <c r="G86" s="253"/>
      <c r="H86" s="253"/>
      <c r="I86" s="253"/>
      <c r="J86" s="253"/>
      <c r="K86" s="253"/>
      <c r="L86" s="253"/>
      <c r="M86" s="253"/>
      <c r="N86" s="253"/>
      <c r="O86" s="253"/>
      <c r="P86" s="253"/>
      <c r="Q86" s="253"/>
      <c r="R86" s="253"/>
      <c r="S86" s="253"/>
    </row>
    <row r="87" spans="1:19">
      <c r="A87" s="214" t="s">
        <v>42</v>
      </c>
      <c r="B87" s="214"/>
      <c r="C87" s="214"/>
      <c r="D87" s="214"/>
      <c r="E87" s="214"/>
      <c r="F87" s="214"/>
      <c r="G87" s="214"/>
      <c r="H87" s="214"/>
      <c r="I87" s="214"/>
      <c r="J87" s="214"/>
      <c r="K87" s="214"/>
      <c r="L87" s="214"/>
      <c r="M87" s="255"/>
      <c r="N87" s="214"/>
      <c r="O87" s="214"/>
      <c r="P87" s="214"/>
      <c r="Q87" s="214"/>
      <c r="R87" s="214"/>
      <c r="S87" s="214"/>
    </row>
    <row r="88" spans="1:19">
      <c r="A88" s="214"/>
      <c r="B88" s="214"/>
      <c r="C88" s="214"/>
      <c r="D88" s="214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</row>
    <row r="89" spans="1:19">
      <c r="A89" s="214"/>
      <c r="B89" s="214"/>
      <c r="C89" s="214"/>
      <c r="D89" s="214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</row>
    <row r="90" spans="1:19">
      <c r="A90" s="214"/>
      <c r="B90" s="214"/>
      <c r="C90" s="214"/>
      <c r="D90" s="214"/>
      <c r="E90" s="214"/>
      <c r="F90" s="214"/>
      <c r="G90" s="214"/>
      <c r="H90" s="214"/>
      <c r="I90" s="214"/>
      <c r="J90" s="214"/>
      <c r="K90" s="214"/>
      <c r="L90" s="214"/>
      <c r="M90" s="255"/>
      <c r="N90" s="214"/>
      <c r="O90" s="214"/>
      <c r="P90" s="214"/>
      <c r="Q90" s="214"/>
      <c r="R90" s="214"/>
      <c r="S90" s="214"/>
    </row>
  </sheetData>
  <mergeCells count="12">
    <mergeCell ref="Q3:R3"/>
    <mergeCell ref="K2:L2"/>
    <mergeCell ref="O2:P2"/>
    <mergeCell ref="Q2:R2"/>
    <mergeCell ref="G2:H2"/>
    <mergeCell ref="I2:J2"/>
    <mergeCell ref="O3:P3"/>
    <mergeCell ref="G1:H1"/>
    <mergeCell ref="I1:J1"/>
    <mergeCell ref="K1:L1"/>
    <mergeCell ref="O1:P1"/>
    <mergeCell ref="Q1:R1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94"/>
  <sheetViews>
    <sheetView tabSelected="1" view="pageBreakPreview" zoomScaleNormal="115" zoomScaleSheetLayoutView="100" workbookViewId="0">
      <selection activeCell="F19" sqref="F19"/>
    </sheetView>
  </sheetViews>
  <sheetFormatPr defaultColWidth="8.90625" defaultRowHeight="13"/>
  <cols>
    <col min="1" max="1" width="5.08984375" style="42" customWidth="1"/>
    <col min="2" max="2" width="2.90625" style="42" customWidth="1"/>
    <col min="3" max="6" width="8.6328125" style="42" customWidth="1"/>
    <col min="7" max="7" width="9.7265625" style="42" customWidth="1"/>
    <col min="8" max="13" width="8.7265625" style="42" customWidth="1"/>
    <col min="14" max="15" width="7.6328125" style="42" customWidth="1"/>
    <col min="16" max="17" width="9.7265625" style="42" customWidth="1"/>
    <col min="18" max="16384" width="8.90625" style="42"/>
  </cols>
  <sheetData>
    <row r="1" spans="1:31" ht="14.25" customHeight="1">
      <c r="A1" s="208" t="s">
        <v>0</v>
      </c>
      <c r="B1" s="209" t="s">
        <v>1</v>
      </c>
      <c r="C1" s="213" t="s">
        <v>91</v>
      </c>
      <c r="D1" s="212"/>
      <c r="E1" s="213" t="s">
        <v>92</v>
      </c>
      <c r="F1" s="212"/>
      <c r="G1" s="210" t="s">
        <v>43</v>
      </c>
      <c r="H1" s="213" t="s">
        <v>44</v>
      </c>
      <c r="I1" s="212"/>
      <c r="J1" s="213" t="s">
        <v>45</v>
      </c>
      <c r="K1" s="212"/>
      <c r="L1" s="213" t="s">
        <v>46</v>
      </c>
      <c r="M1" s="212"/>
      <c r="N1" s="213" t="s">
        <v>47</v>
      </c>
      <c r="O1" s="212"/>
      <c r="P1" s="210" t="s">
        <v>48</v>
      </c>
      <c r="Q1" s="209" t="s">
        <v>49</v>
      </c>
    </row>
    <row r="2" spans="1:31" ht="14.25" customHeight="1">
      <c r="A2" s="215"/>
      <c r="B2" s="216"/>
      <c r="C2" s="223"/>
      <c r="D2" s="216"/>
      <c r="E2" s="218"/>
      <c r="F2" s="225"/>
      <c r="G2" s="217" t="s">
        <v>50</v>
      </c>
      <c r="H2" s="219" t="s">
        <v>94</v>
      </c>
      <c r="I2" s="220"/>
      <c r="J2" s="219" t="s">
        <v>93</v>
      </c>
      <c r="K2" s="220"/>
      <c r="L2" s="219" t="s">
        <v>93</v>
      </c>
      <c r="M2" s="220"/>
      <c r="N2" s="215"/>
      <c r="O2" s="216"/>
      <c r="P2" s="226"/>
      <c r="Q2" s="216"/>
    </row>
    <row r="3" spans="1:31" ht="14" customHeight="1" thickBot="1">
      <c r="A3" s="215"/>
      <c r="B3" s="216"/>
      <c r="C3" s="231" t="s">
        <v>26</v>
      </c>
      <c r="D3" s="232" t="s">
        <v>26</v>
      </c>
      <c r="E3" s="230" t="s">
        <v>26</v>
      </c>
      <c r="F3" s="232" t="s">
        <v>26</v>
      </c>
      <c r="G3" s="229" t="s">
        <v>95</v>
      </c>
      <c r="H3" s="230" t="s">
        <v>51</v>
      </c>
      <c r="I3" s="232" t="s">
        <v>26</v>
      </c>
      <c r="J3" s="230" t="s">
        <v>51</v>
      </c>
      <c r="K3" s="232" t="s">
        <v>26</v>
      </c>
      <c r="L3" s="230" t="s">
        <v>51</v>
      </c>
      <c r="M3" s="232" t="s">
        <v>27</v>
      </c>
      <c r="N3" s="230" t="s">
        <v>51</v>
      </c>
      <c r="O3" s="232" t="s">
        <v>51</v>
      </c>
      <c r="P3" s="229" t="s">
        <v>51</v>
      </c>
      <c r="Q3" s="232" t="s">
        <v>51</v>
      </c>
    </row>
    <row r="4" spans="1:31">
      <c r="A4" s="65"/>
      <c r="B4" s="66"/>
      <c r="C4" s="189"/>
      <c r="D4" s="188" t="s">
        <v>32</v>
      </c>
      <c r="E4" s="256"/>
      <c r="F4" s="188" t="s">
        <v>32</v>
      </c>
      <c r="G4" s="185" t="s">
        <v>31</v>
      </c>
      <c r="H4" s="189" t="s">
        <v>52</v>
      </c>
      <c r="I4" s="188"/>
      <c r="J4" s="189" t="s">
        <v>52</v>
      </c>
      <c r="K4" s="188"/>
      <c r="L4" s="189" t="s">
        <v>52</v>
      </c>
      <c r="M4" s="188"/>
      <c r="N4" s="189" t="s">
        <v>52</v>
      </c>
      <c r="O4" s="188"/>
      <c r="P4" s="185" t="s">
        <v>32</v>
      </c>
      <c r="Q4" s="29" t="s">
        <v>32</v>
      </c>
    </row>
    <row r="5" spans="1:31">
      <c r="A5" s="53">
        <v>2019</v>
      </c>
      <c r="B5" s="111"/>
      <c r="C5" s="78" t="s">
        <v>35</v>
      </c>
      <c r="D5" s="82">
        <f>D22</f>
        <v>19.795158009407587</v>
      </c>
      <c r="E5" s="78" t="s">
        <v>35</v>
      </c>
      <c r="F5" s="82">
        <f>F22</f>
        <v>10.256903211493572</v>
      </c>
      <c r="G5" s="112">
        <f>AVERAGE(G11:G22)</f>
        <v>703.20842273929782</v>
      </c>
      <c r="H5" s="113">
        <f>SUM(H11:H22)</f>
        <v>68792.346366155776</v>
      </c>
      <c r="I5" s="114">
        <v>-8.0784704692423297</v>
      </c>
      <c r="J5" s="113">
        <f>SUM(J11:J22)</f>
        <v>65776.232155130012</v>
      </c>
      <c r="K5" s="114">
        <v>-6.607077370388259</v>
      </c>
      <c r="L5" s="113">
        <f>SUM(L11:L22)</f>
        <v>3016.114211025757</v>
      </c>
      <c r="M5" s="114">
        <v>-31.584950602294239</v>
      </c>
      <c r="N5" s="113">
        <f>O21</f>
        <v>-14505.468953671181</v>
      </c>
      <c r="O5" s="82" t="s">
        <v>35</v>
      </c>
      <c r="P5" s="115">
        <f>P22</f>
        <v>40656.9457205</v>
      </c>
      <c r="Q5" s="116">
        <f>Q22</f>
        <v>198396.215091488</v>
      </c>
    </row>
    <row r="6" spans="1:31">
      <c r="A6" s="53">
        <v>2020</v>
      </c>
      <c r="B6" s="111"/>
      <c r="C6" s="78" t="s">
        <v>35</v>
      </c>
      <c r="D6" s="82">
        <f>D34</f>
        <v>53.917069270931982</v>
      </c>
      <c r="E6" s="78" t="s">
        <v>35</v>
      </c>
      <c r="F6" s="82">
        <f>F34</f>
        <v>0.35600526568020374</v>
      </c>
      <c r="G6" s="112">
        <f>AVERAGE(G23:G34)</f>
        <v>792.1652807682085</v>
      </c>
      <c r="H6" s="113">
        <f>SUM(H23:H34)</f>
        <v>74024.36303290975</v>
      </c>
      <c r="I6" s="114">
        <f t="shared" ref="I6:K9" si="0">(H6/H5-1)*100</f>
        <v>7.6055214615095679</v>
      </c>
      <c r="J6" s="113">
        <f>SUM(J23:J34)</f>
        <v>55107.52495621331</v>
      </c>
      <c r="K6" s="114">
        <f t="shared" si="0"/>
        <v>-16.219699501417296</v>
      </c>
      <c r="L6" s="113">
        <f>SUM(L23:L34)</f>
        <v>18916.838076696436</v>
      </c>
      <c r="M6" s="114">
        <f>(L6/L5-1)*100</f>
        <v>527.19236584422868</v>
      </c>
      <c r="N6" s="113">
        <f>O33</f>
        <v>-4952.3263917070408</v>
      </c>
      <c r="O6" s="82" t="s">
        <v>35</v>
      </c>
      <c r="P6" s="116">
        <f>P34</f>
        <v>39199.982718589999</v>
      </c>
      <c r="Q6" s="116">
        <f>Q34</f>
        <v>208485.44437897799</v>
      </c>
    </row>
    <row r="7" spans="1:31">
      <c r="A7" s="30">
        <v>2021</v>
      </c>
      <c r="B7" s="117"/>
      <c r="C7" s="90" t="s">
        <v>35</v>
      </c>
      <c r="D7" s="94">
        <f>D46</f>
        <v>22.164952759331836</v>
      </c>
      <c r="E7" s="90" t="s">
        <v>35</v>
      </c>
      <c r="F7" s="94">
        <f>F46</f>
        <v>9.3255120278250114</v>
      </c>
      <c r="G7" s="118">
        <f>AVERAGE(G35:G46)</f>
        <v>759.06578033439985</v>
      </c>
      <c r="H7" s="113">
        <f>SUM(H35:H46)</f>
        <v>94604.151312263362</v>
      </c>
      <c r="I7" s="114">
        <f t="shared" si="0"/>
        <v>27.801371651390294</v>
      </c>
      <c r="J7" s="113">
        <f>SUM(J35:J46)</f>
        <v>84298.843435984832</v>
      </c>
      <c r="K7" s="114">
        <f t="shared" si="0"/>
        <v>52.97156514099666</v>
      </c>
      <c r="L7" s="113">
        <f>SUM(L35:L46)</f>
        <v>10305.307876278514</v>
      </c>
      <c r="M7" s="114">
        <f t="shared" ref="M7" si="1">(L7/L6-1)*100</f>
        <v>-45.523095167930983</v>
      </c>
      <c r="N7" s="12">
        <f>O45</f>
        <v>-22962.267945546591</v>
      </c>
      <c r="O7" s="94" t="s">
        <v>35</v>
      </c>
      <c r="P7" s="119">
        <f>P46</f>
        <v>51329.829396380002</v>
      </c>
      <c r="Q7" s="119">
        <f>Q46</f>
        <v>235404.930769545</v>
      </c>
    </row>
    <row r="8" spans="1:31">
      <c r="A8" s="53">
        <v>2022</v>
      </c>
      <c r="B8" s="111"/>
      <c r="C8" s="78" t="s">
        <v>35</v>
      </c>
      <c r="D8" s="82">
        <f>D58</f>
        <v>-27.574187491022904</v>
      </c>
      <c r="E8" s="78" t="s">
        <v>35</v>
      </c>
      <c r="F8" s="82">
        <f>F58</f>
        <v>3.8036106484276688</v>
      </c>
      <c r="G8" s="112">
        <f>AVERAGE(G47:G58)</f>
        <v>872.67916377860001</v>
      </c>
      <c r="H8" s="113">
        <f>SUM(H47:H58)</f>
        <v>98556.641851784458</v>
      </c>
      <c r="I8" s="114">
        <f t="shared" si="0"/>
        <v>4.1779250537061108</v>
      </c>
      <c r="J8" s="113">
        <f>SUM(J47:J58)</f>
        <v>94827.200713713144</v>
      </c>
      <c r="K8" s="114">
        <f t="shared" si="0"/>
        <v>12.489325889415515</v>
      </c>
      <c r="L8" s="113">
        <f>SUM(L47:L58)</f>
        <v>3729.4411380713</v>
      </c>
      <c r="M8" s="114">
        <f t="shared" ref="M8" si="2">(L8/L7-1)*100</f>
        <v>-63.810483074882306</v>
      </c>
      <c r="N8" s="113">
        <f>O57</f>
        <v>-26161.97905960364</v>
      </c>
      <c r="O8" s="82" t="s">
        <v>35</v>
      </c>
      <c r="P8" s="116">
        <f>P58</f>
        <v>39154.122554430003</v>
      </c>
      <c r="Q8" s="116">
        <f>Q58</f>
        <v>229839.838063715</v>
      </c>
    </row>
    <row r="9" spans="1:31" ht="13.5" thickBot="1">
      <c r="A9" s="120">
        <v>2023</v>
      </c>
      <c r="B9" s="121"/>
      <c r="C9" s="122" t="s">
        <v>35</v>
      </c>
      <c r="D9" s="123">
        <f>D70</f>
        <v>-2.844136307895806</v>
      </c>
      <c r="E9" s="122" t="s">
        <v>35</v>
      </c>
      <c r="F9" s="123">
        <f>F70</f>
        <v>4.0287546647255423</v>
      </c>
      <c r="G9" s="124">
        <f>AVERAGE(G59:G70)</f>
        <v>839.98974951996286</v>
      </c>
      <c r="H9" s="11">
        <f>SUM(H59:H70)</f>
        <v>94557.422789355405</v>
      </c>
      <c r="I9" s="114">
        <f t="shared" si="0"/>
        <v>-4.0577874684928128</v>
      </c>
      <c r="J9" s="11">
        <f>SUM(J59:J70)</f>
        <v>79233.989631080942</v>
      </c>
      <c r="K9" s="114">
        <f t="shared" si="0"/>
        <v>-16.443816716375181</v>
      </c>
      <c r="L9" s="11">
        <f>SUM(L59:L70)</f>
        <v>15323.433158274471</v>
      </c>
      <c r="M9" s="114">
        <f>(L9/L8-1)*100</f>
        <v>310.87746369953607</v>
      </c>
      <c r="N9" s="11">
        <f>O69</f>
        <v>-11899.0373560678</v>
      </c>
      <c r="O9" s="123" t="s">
        <v>35</v>
      </c>
      <c r="P9" s="125">
        <f>P70</f>
        <v>46353.101531090011</v>
      </c>
      <c r="Q9" s="125">
        <f>Q70</f>
        <v>240968.25817123801</v>
      </c>
    </row>
    <row r="10" spans="1:31" ht="14.15" customHeight="1" thickBot="1">
      <c r="A10" s="126"/>
      <c r="B10" s="127"/>
      <c r="C10" s="128" t="s">
        <v>38</v>
      </c>
      <c r="D10" s="129" t="s">
        <v>37</v>
      </c>
      <c r="E10" s="128" t="s">
        <v>38</v>
      </c>
      <c r="F10" s="129" t="s">
        <v>37</v>
      </c>
      <c r="G10" s="130" t="s">
        <v>53</v>
      </c>
      <c r="H10" s="131" t="s">
        <v>39</v>
      </c>
      <c r="I10" s="129" t="s">
        <v>37</v>
      </c>
      <c r="J10" s="131" t="s">
        <v>39</v>
      </c>
      <c r="K10" s="129" t="s">
        <v>37</v>
      </c>
      <c r="L10" s="131" t="s">
        <v>39</v>
      </c>
      <c r="M10" s="129" t="s">
        <v>37</v>
      </c>
      <c r="N10" s="128" t="s">
        <v>39</v>
      </c>
      <c r="O10" s="129" t="s">
        <v>54</v>
      </c>
      <c r="P10" s="132" t="s">
        <v>55</v>
      </c>
      <c r="Q10" s="133" t="s">
        <v>55</v>
      </c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</row>
    <row r="11" spans="1:31">
      <c r="A11" s="65">
        <v>2019</v>
      </c>
      <c r="B11" s="66">
        <v>1</v>
      </c>
      <c r="C11" s="67">
        <v>0.1691438731769912</v>
      </c>
      <c r="D11" s="75">
        <v>9.2404997573913406</v>
      </c>
      <c r="E11" s="149">
        <v>-0.82382966684003689</v>
      </c>
      <c r="F11" s="74">
        <v>9.0870641636835003</v>
      </c>
      <c r="G11" s="69">
        <v>677.06181818181824</v>
      </c>
      <c r="H11" s="150">
        <v>6722.7269415958081</v>
      </c>
      <c r="I11" s="136">
        <v>1.4063401835258116</v>
      </c>
      <c r="J11" s="150">
        <v>5650.1368936566068</v>
      </c>
      <c r="K11" s="75">
        <v>3.0077418418821944</v>
      </c>
      <c r="L11" s="150">
        <v>1072.5900479392012</v>
      </c>
      <c r="M11" s="75">
        <v>-6.2696735669578993</v>
      </c>
      <c r="N11" s="146"/>
      <c r="O11" s="13"/>
      <c r="P11" s="15">
        <v>38909.326389069996</v>
      </c>
      <c r="Q11" s="151">
        <v>185222.87451384999</v>
      </c>
      <c r="U11" s="191"/>
    </row>
    <row r="12" spans="1:31">
      <c r="A12" s="137"/>
      <c r="B12" s="159">
        <v>2</v>
      </c>
      <c r="C12" s="138">
        <v>-1.5961598888897144</v>
      </c>
      <c r="D12" s="139">
        <v>8.2379896224026083</v>
      </c>
      <c r="E12" s="140">
        <v>-0.81671710643032025</v>
      </c>
      <c r="F12" s="141">
        <v>8.7382982811313745</v>
      </c>
      <c r="G12" s="142">
        <v>656.30449999999996</v>
      </c>
      <c r="H12" s="2">
        <v>5452.8004771837859</v>
      </c>
      <c r="I12" s="141">
        <v>-13.238692364386251</v>
      </c>
      <c r="J12" s="2">
        <v>5270.3376327853848</v>
      </c>
      <c r="K12" s="139">
        <v>3.8614998429370218</v>
      </c>
      <c r="L12" s="2">
        <v>182.4628443984011</v>
      </c>
      <c r="M12" s="139">
        <v>-84.925903656369357</v>
      </c>
      <c r="N12" s="147">
        <v>-1979.6544828327628</v>
      </c>
      <c r="O12" s="7">
        <f>N12</f>
        <v>-1979.6544828327628</v>
      </c>
      <c r="P12" s="16">
        <v>38713.501337289999</v>
      </c>
      <c r="Q12" s="10">
        <v>185946.553832415</v>
      </c>
      <c r="U12" s="191"/>
    </row>
    <row r="13" spans="1:31">
      <c r="A13" s="137"/>
      <c r="B13" s="159">
        <v>3</v>
      </c>
      <c r="C13" s="152">
        <v>0.84603872223536492</v>
      </c>
      <c r="D13" s="153">
        <v>8.2553142525826573</v>
      </c>
      <c r="E13" s="154">
        <v>0.81492594355117021</v>
      </c>
      <c r="F13" s="155">
        <v>7.9636801937327473</v>
      </c>
      <c r="G13" s="156">
        <v>667.67857142857156</v>
      </c>
      <c r="H13" s="1">
        <v>6083.6865431494098</v>
      </c>
      <c r="I13" s="141">
        <v>-6.2973334559590866</v>
      </c>
      <c r="J13" s="2">
        <v>5518.5263570174793</v>
      </c>
      <c r="K13" s="139">
        <v>-5.8837609221991887</v>
      </c>
      <c r="L13" s="1">
        <v>565.16018613193046</v>
      </c>
      <c r="M13" s="139">
        <v>-10.152513099177124</v>
      </c>
      <c r="N13" s="157"/>
      <c r="O13" s="17"/>
      <c r="P13" s="5">
        <v>38709.9864504</v>
      </c>
      <c r="Q13" s="6">
        <v>186102.632566299</v>
      </c>
      <c r="U13" s="191"/>
    </row>
    <row r="14" spans="1:31">
      <c r="A14" s="137"/>
      <c r="B14" s="159">
        <v>4</v>
      </c>
      <c r="C14" s="152">
        <v>2.1516660665977128</v>
      </c>
      <c r="D14" s="153">
        <v>9.6367366080185377</v>
      </c>
      <c r="E14" s="154">
        <v>1.5969514156503939</v>
      </c>
      <c r="F14" s="155">
        <v>7.4127609287152341</v>
      </c>
      <c r="G14" s="156">
        <v>666.88549999999998</v>
      </c>
      <c r="H14" s="1">
        <v>5697.5226207077376</v>
      </c>
      <c r="I14" s="141">
        <v>-9.0857247816911073</v>
      </c>
      <c r="J14" s="2">
        <v>5342.8034431561491</v>
      </c>
      <c r="K14" s="139">
        <v>-2.6424092796984211</v>
      </c>
      <c r="L14" s="1">
        <v>354.71917755158847</v>
      </c>
      <c r="M14" s="139">
        <v>-54.470855870638403</v>
      </c>
      <c r="N14" s="3"/>
      <c r="O14" s="4"/>
      <c r="P14" s="5">
        <v>37902.31474989</v>
      </c>
      <c r="Q14" s="6">
        <v>189343.87685498799</v>
      </c>
      <c r="U14" s="191"/>
    </row>
    <row r="15" spans="1:31">
      <c r="A15" s="137"/>
      <c r="B15" s="159">
        <v>5</v>
      </c>
      <c r="C15" s="152">
        <v>1.5604585449538355</v>
      </c>
      <c r="D15" s="153">
        <v>9.4230794464431824</v>
      </c>
      <c r="E15" s="154">
        <v>0.93461792840530133</v>
      </c>
      <c r="F15" s="155">
        <v>7.3003070577531526</v>
      </c>
      <c r="G15" s="156">
        <v>692.00380952380965</v>
      </c>
      <c r="H15" s="1">
        <v>6126.527362429053</v>
      </c>
      <c r="I15" s="141">
        <v>-5.3335495485662854</v>
      </c>
      <c r="J15" s="2">
        <v>5998.8766416247508</v>
      </c>
      <c r="K15" s="139">
        <v>-0.92780735252374624</v>
      </c>
      <c r="L15" s="1">
        <v>127.65072080430218</v>
      </c>
      <c r="M15" s="139">
        <v>-69.362066128837824</v>
      </c>
      <c r="N15" s="147">
        <v>-4057.5427499831785</v>
      </c>
      <c r="O15" s="7">
        <f>O12+N15</f>
        <v>-6037.1972328159409</v>
      </c>
      <c r="P15" s="5">
        <v>38258.726355439998</v>
      </c>
      <c r="Q15" s="6">
        <v>189600.43855213499</v>
      </c>
      <c r="U15" s="191"/>
    </row>
    <row r="16" spans="1:31" ht="13.5" customHeight="1">
      <c r="A16" s="137"/>
      <c r="B16" s="159">
        <v>6</v>
      </c>
      <c r="C16" s="152">
        <v>0.74246548480632057</v>
      </c>
      <c r="D16" s="153">
        <v>8.8882318807785623</v>
      </c>
      <c r="E16" s="154">
        <v>0.16795987569042659</v>
      </c>
      <c r="F16" s="155">
        <v>6.1345894742172113</v>
      </c>
      <c r="G16" s="156">
        <v>692.40899999999999</v>
      </c>
      <c r="H16" s="1">
        <v>5197.9201456849914</v>
      </c>
      <c r="I16" s="141">
        <v>-16.31121938917768</v>
      </c>
      <c r="J16" s="2">
        <v>4988.7836118298383</v>
      </c>
      <c r="K16" s="139">
        <v>-16.454218136923249</v>
      </c>
      <c r="L16" s="1">
        <v>209.13653385515317</v>
      </c>
      <c r="M16" s="139">
        <v>-12.748810002650334</v>
      </c>
      <c r="N16" s="8"/>
      <c r="O16" s="9"/>
      <c r="P16" s="5">
        <v>39516.29461099</v>
      </c>
      <c r="Q16" s="6">
        <v>193603.512993985</v>
      </c>
      <c r="U16" s="191"/>
    </row>
    <row r="17" spans="1:21" ht="13.5" customHeight="1">
      <c r="A17" s="137"/>
      <c r="B17" s="159">
        <v>7</v>
      </c>
      <c r="C17" s="152">
        <v>0.32463646395259893</v>
      </c>
      <c r="D17" s="153">
        <v>9.875148984368721</v>
      </c>
      <c r="E17" s="154">
        <v>0.1964388132347894</v>
      </c>
      <c r="F17" s="155">
        <v>6.3977815126901705</v>
      </c>
      <c r="G17" s="156">
        <v>686.05954545454551</v>
      </c>
      <c r="H17" s="1">
        <v>5611.5024945053692</v>
      </c>
      <c r="I17" s="141">
        <v>-6.3304227807505331</v>
      </c>
      <c r="J17" s="2">
        <v>5821.117122247053</v>
      </c>
      <c r="K17" s="139">
        <v>1.1318989922854739</v>
      </c>
      <c r="L17" s="1">
        <v>-209.61462774168376</v>
      </c>
      <c r="M17" s="139">
        <v>-189.28267727663902</v>
      </c>
      <c r="N17" s="3"/>
      <c r="O17" s="4"/>
      <c r="P17" s="5">
        <v>39082.925947349999</v>
      </c>
      <c r="Q17" s="6">
        <v>194412.88738045501</v>
      </c>
      <c r="U17" s="191"/>
    </row>
    <row r="18" spans="1:21" ht="13.5" customHeight="1">
      <c r="A18" s="137"/>
      <c r="B18" s="159">
        <v>8</v>
      </c>
      <c r="C18" s="152">
        <v>0.20728619173928653</v>
      </c>
      <c r="D18" s="153">
        <v>11.558697004062468</v>
      </c>
      <c r="E18" s="154">
        <v>1.3162996013501127</v>
      </c>
      <c r="F18" s="155">
        <v>7.6185751618635722</v>
      </c>
      <c r="G18" s="156">
        <v>713.70333333333326</v>
      </c>
      <c r="H18" s="1">
        <v>5898.3097863646626</v>
      </c>
      <c r="I18" s="141">
        <v>-4.4795069228115825</v>
      </c>
      <c r="J18" s="2">
        <v>5759.8755017518961</v>
      </c>
      <c r="K18" s="139">
        <v>-11.885229975669809</v>
      </c>
      <c r="L18" s="1">
        <v>138.43428461276653</v>
      </c>
      <c r="M18" s="139">
        <v>138.25502017856425</v>
      </c>
      <c r="N18" s="147">
        <v>-4378.8841618986653</v>
      </c>
      <c r="O18" s="7">
        <f>O15+N18</f>
        <v>-10416.081394714605</v>
      </c>
      <c r="P18" s="5">
        <v>39503.239820579998</v>
      </c>
      <c r="Q18" s="6">
        <v>196149.836812161</v>
      </c>
      <c r="U18" s="191"/>
    </row>
    <row r="19" spans="1:21" ht="13.5" customHeight="1">
      <c r="A19" s="137"/>
      <c r="B19" s="159">
        <v>9</v>
      </c>
      <c r="C19" s="152">
        <v>3.6018817086591159</v>
      </c>
      <c r="D19" s="153">
        <v>12.502864265128011</v>
      </c>
      <c r="E19" s="154">
        <v>1.3951637936983063</v>
      </c>
      <c r="F19" s="155">
        <v>7.8335157034157721</v>
      </c>
      <c r="G19" s="156">
        <v>718.4422222222222</v>
      </c>
      <c r="H19" s="1">
        <v>5187.1410307996639</v>
      </c>
      <c r="I19" s="141">
        <v>-4.927476309126555</v>
      </c>
      <c r="J19" s="2">
        <v>5245.1690129452181</v>
      </c>
      <c r="K19" s="139">
        <v>-5.414553893153351</v>
      </c>
      <c r="L19" s="1">
        <v>-58.027982145554233</v>
      </c>
      <c r="M19" s="139">
        <v>35.125089437681915</v>
      </c>
      <c r="N19" s="158"/>
      <c r="O19" s="9"/>
      <c r="P19" s="5">
        <v>38932.565119610001</v>
      </c>
      <c r="Q19" s="6">
        <v>195374.738744414</v>
      </c>
      <c r="U19" s="191"/>
    </row>
    <row r="20" spans="1:21" ht="13.5" customHeight="1">
      <c r="A20" s="137"/>
      <c r="B20" s="159">
        <v>10</v>
      </c>
      <c r="C20" s="152">
        <v>1.7100852290235391</v>
      </c>
      <c r="D20" s="153">
        <v>15.811169278804327</v>
      </c>
      <c r="E20" s="154">
        <v>0.47759308384260901</v>
      </c>
      <c r="F20" s="155">
        <v>9.1518302886826053</v>
      </c>
      <c r="G20" s="156">
        <v>721.03227272727281</v>
      </c>
      <c r="H20" s="1">
        <v>5145.7565490088891</v>
      </c>
      <c r="I20" s="141">
        <v>-20.529959872658608</v>
      </c>
      <c r="J20" s="2">
        <v>5540.6540004189137</v>
      </c>
      <c r="K20" s="139">
        <v>-19.379802630400889</v>
      </c>
      <c r="L20" s="1">
        <v>-394.89745141002459</v>
      </c>
      <c r="M20" s="139">
        <v>0.64184731458554178</v>
      </c>
      <c r="N20" s="3"/>
      <c r="O20" s="4"/>
      <c r="P20" s="5">
        <v>39769.50303485</v>
      </c>
      <c r="Q20" s="6">
        <v>197668.04763252099</v>
      </c>
      <c r="U20" s="191"/>
    </row>
    <row r="21" spans="1:21" ht="13.5" customHeight="1">
      <c r="A21" s="137"/>
      <c r="B21" s="159">
        <v>11</v>
      </c>
      <c r="C21" s="152">
        <v>4.4945655440840726</v>
      </c>
      <c r="D21" s="153">
        <v>20.193503528185097</v>
      </c>
      <c r="E21" s="154">
        <v>2.6873018118369174</v>
      </c>
      <c r="F21" s="155">
        <v>9.864207404197245</v>
      </c>
      <c r="G21" s="156">
        <v>776.53</v>
      </c>
      <c r="H21" s="1">
        <v>5220.2610878223404</v>
      </c>
      <c r="I21" s="141">
        <v>-11.660950456699283</v>
      </c>
      <c r="J21" s="2">
        <v>5285.5580779722004</v>
      </c>
      <c r="K21" s="139">
        <v>-4.0082557701484278</v>
      </c>
      <c r="L21" s="1">
        <v>-65.296990149859994</v>
      </c>
      <c r="M21" s="139">
        <v>-116.19935300332247</v>
      </c>
      <c r="N21" s="147">
        <v>-4089.387558956575</v>
      </c>
      <c r="O21" s="7">
        <f>O18+N21</f>
        <v>-14505.468953671181</v>
      </c>
      <c r="P21" s="5">
        <v>38786.282203800001</v>
      </c>
      <c r="Q21" s="6">
        <v>198415.110553237</v>
      </c>
      <c r="U21" s="191"/>
    </row>
    <row r="22" spans="1:21" ht="14.25" customHeight="1" thickBot="1">
      <c r="A22" s="143"/>
      <c r="B22" s="160">
        <v>12</v>
      </c>
      <c r="C22" s="194">
        <v>4.1644363372136395</v>
      </c>
      <c r="D22" s="161">
        <v>19.795158009407587</v>
      </c>
      <c r="E22" s="195">
        <v>1.9179503015584798</v>
      </c>
      <c r="F22" s="196">
        <v>10.256903211493572</v>
      </c>
      <c r="G22" s="162">
        <v>770.3905000000002</v>
      </c>
      <c r="H22" s="18">
        <v>6448.1913269040633</v>
      </c>
      <c r="I22" s="145">
        <v>-0.42247792611730395</v>
      </c>
      <c r="J22" s="14">
        <v>5354.3938597245269</v>
      </c>
      <c r="K22" s="144">
        <v>-14.67546950419697</v>
      </c>
      <c r="L22" s="18">
        <v>1093.7974671795364</v>
      </c>
      <c r="M22" s="161">
        <v>446.29388733346059</v>
      </c>
      <c r="N22" s="163"/>
      <c r="O22" s="19"/>
      <c r="P22" s="20">
        <v>40656.9457205</v>
      </c>
      <c r="Q22" s="21">
        <v>198396.215091488</v>
      </c>
      <c r="S22" s="164"/>
      <c r="U22" s="191"/>
    </row>
    <row r="23" spans="1:21" ht="14.25" customHeight="1">
      <c r="A23" s="88">
        <v>2020</v>
      </c>
      <c r="B23" s="89">
        <v>1</v>
      </c>
      <c r="C23" s="90">
        <v>-1.0602759018189301</v>
      </c>
      <c r="D23" s="98">
        <v>18.324859567084918</v>
      </c>
      <c r="E23" s="165">
        <v>-1.4316177462950885</v>
      </c>
      <c r="F23" s="97">
        <v>9.5812083220411903</v>
      </c>
      <c r="G23" s="92">
        <v>772.64772727272725</v>
      </c>
      <c r="H23" s="166">
        <v>6525.4015558605206</v>
      </c>
      <c r="I23" s="136">
        <v>-2.9351985801233105</v>
      </c>
      <c r="J23" s="166">
        <v>5444.7255010470963</v>
      </c>
      <c r="K23" s="98">
        <v>-3.6355117845042861</v>
      </c>
      <c r="L23" s="166">
        <v>1080.6760548134243</v>
      </c>
      <c r="M23" s="98">
        <v>0.75387673881172157</v>
      </c>
      <c r="N23" s="147"/>
      <c r="O23" s="7"/>
      <c r="P23" s="22">
        <v>37438.370977309998</v>
      </c>
      <c r="Q23" s="167">
        <v>203929.12844746601</v>
      </c>
      <c r="U23" s="191"/>
    </row>
    <row r="24" spans="1:21" ht="14.15" customHeight="1">
      <c r="A24" s="137"/>
      <c r="B24" s="159">
        <v>2</v>
      </c>
      <c r="C24" s="138">
        <v>-6.1752689401606276E-2</v>
      </c>
      <c r="D24" s="139">
        <v>20.169894437605752</v>
      </c>
      <c r="E24" s="140">
        <v>-0.95318386432499125</v>
      </c>
      <c r="F24" s="141">
        <v>9.4304350083373567</v>
      </c>
      <c r="G24" s="142">
        <v>796.37950000000001</v>
      </c>
      <c r="H24" s="2">
        <v>4982.9955977864502</v>
      </c>
      <c r="I24" s="141">
        <v>-8.6158457725190161</v>
      </c>
      <c r="J24" s="2">
        <v>4258.2946420935114</v>
      </c>
      <c r="K24" s="139">
        <v>-19.202621562539367</v>
      </c>
      <c r="L24" s="2">
        <v>724.70095569293881</v>
      </c>
      <c r="M24" s="139">
        <v>297.17727632842343</v>
      </c>
      <c r="N24" s="147">
        <v>-2424.3032624054299</v>
      </c>
      <c r="O24" s="7">
        <f>N24</f>
        <v>-2424.3032624054299</v>
      </c>
      <c r="P24" s="16">
        <v>36153.840120579996</v>
      </c>
      <c r="Q24" s="10">
        <v>202186.60246825501</v>
      </c>
      <c r="U24" s="191"/>
    </row>
    <row r="25" spans="1:21" ht="14.25" customHeight="1">
      <c r="A25" s="137"/>
      <c r="B25" s="159">
        <v>3</v>
      </c>
      <c r="C25" s="152">
        <v>4.652986207323262</v>
      </c>
      <c r="D25" s="153">
        <v>24.706319300783353</v>
      </c>
      <c r="E25" s="154">
        <v>1.7354006366816499</v>
      </c>
      <c r="F25" s="155">
        <v>10.429572240653883</v>
      </c>
      <c r="G25" s="156">
        <v>839.37545454545443</v>
      </c>
      <c r="H25" s="1">
        <v>5701.6928590233329</v>
      </c>
      <c r="I25" s="141">
        <v>-6.2789836625659845</v>
      </c>
      <c r="J25" s="2">
        <v>4395.2736346117345</v>
      </c>
      <c r="K25" s="139">
        <v>-20.354215051947556</v>
      </c>
      <c r="L25" s="1">
        <v>1306.4192244115984</v>
      </c>
      <c r="M25" s="139">
        <v>131.15910435110322</v>
      </c>
      <c r="N25" s="157"/>
      <c r="O25" s="17"/>
      <c r="P25" s="5">
        <v>37952.469655590001</v>
      </c>
      <c r="Q25" s="6">
        <v>195437.44877176901</v>
      </c>
      <c r="U25" s="191"/>
    </row>
    <row r="26" spans="1:21" ht="14.25" customHeight="1">
      <c r="A26" s="137"/>
      <c r="B26" s="159">
        <v>4</v>
      </c>
      <c r="C26" s="152">
        <v>8.1131889437549898</v>
      </c>
      <c r="D26" s="153">
        <v>31.984121064222194</v>
      </c>
      <c r="E26" s="154">
        <v>2.1155174526467091</v>
      </c>
      <c r="F26" s="155">
        <v>10.99322129553304</v>
      </c>
      <c r="G26" s="156">
        <v>853.37904761904758</v>
      </c>
      <c r="H26" s="1">
        <v>5821.1984788121445</v>
      </c>
      <c r="I26" s="141">
        <v>2.1706953414261987</v>
      </c>
      <c r="J26" s="2">
        <v>4184.2634330498086</v>
      </c>
      <c r="K26" s="139">
        <v>-21.684121874076602</v>
      </c>
      <c r="L26" s="1">
        <v>1636.9350457623359</v>
      </c>
      <c r="M26" s="139">
        <v>361.47351182451047</v>
      </c>
      <c r="N26" s="3"/>
      <c r="O26" s="4"/>
      <c r="P26" s="5">
        <v>36884.833267679998</v>
      </c>
      <c r="Q26" s="6">
        <v>200470.03866477599</v>
      </c>
      <c r="U26" s="191"/>
    </row>
    <row r="27" spans="1:21" ht="14.25" customHeight="1">
      <c r="A27" s="137"/>
      <c r="B27" s="159">
        <v>5</v>
      </c>
      <c r="C27" s="152">
        <v>3.6141574793181919</v>
      </c>
      <c r="D27" s="153">
        <v>34.653030329363332</v>
      </c>
      <c r="E27" s="154">
        <v>-0.57005967136412039</v>
      </c>
      <c r="F27" s="155">
        <v>9.3385955859662815</v>
      </c>
      <c r="G27" s="156">
        <v>821.80526315789473</v>
      </c>
      <c r="H27" s="1">
        <v>5786.1340368223891</v>
      </c>
      <c r="I27" s="141">
        <v>-5.5560565630397241</v>
      </c>
      <c r="J27" s="2">
        <v>3777.4502096996507</v>
      </c>
      <c r="K27" s="139">
        <v>-37.030706991225003</v>
      </c>
      <c r="L27" s="1">
        <v>2008.6838271227384</v>
      </c>
      <c r="M27" s="139">
        <v>1473.5781313778841</v>
      </c>
      <c r="N27" s="147">
        <v>443.33828787359403</v>
      </c>
      <c r="O27" s="7">
        <f>O24+N27</f>
        <v>-1980.9649745318359</v>
      </c>
      <c r="P27" s="5">
        <v>36756.019040170002</v>
      </c>
      <c r="Q27" s="6">
        <v>205561.174694627</v>
      </c>
      <c r="U27" s="191"/>
    </row>
    <row r="28" spans="1:21" ht="14.25" customHeight="1">
      <c r="A28" s="137"/>
      <c r="B28" s="159">
        <v>6</v>
      </c>
      <c r="C28" s="152">
        <v>4.573920970844414</v>
      </c>
      <c r="D28" s="153">
        <v>39.774178489519294</v>
      </c>
      <c r="E28" s="154">
        <v>-2.3385923925101082E-2</v>
      </c>
      <c r="F28" s="155">
        <v>9.129731583672541</v>
      </c>
      <c r="G28" s="156">
        <v>793.71809523809532</v>
      </c>
      <c r="H28" s="1">
        <v>6035.4088039605103</v>
      </c>
      <c r="I28" s="141">
        <v>16.11199546747082</v>
      </c>
      <c r="J28" s="2">
        <v>3921.9623370090562</v>
      </c>
      <c r="K28" s="139">
        <v>-21.384396635104451</v>
      </c>
      <c r="L28" s="1">
        <v>2113.4464669514541</v>
      </c>
      <c r="M28" s="139">
        <v>910.55823580552192</v>
      </c>
      <c r="N28" s="8"/>
      <c r="O28" s="9"/>
      <c r="P28" s="5">
        <v>36390.170023040002</v>
      </c>
      <c r="Q28" s="6">
        <v>206009.21458394401</v>
      </c>
      <c r="U28" s="191"/>
    </row>
    <row r="29" spans="1:21" ht="14.25" customHeight="1">
      <c r="A29" s="137"/>
      <c r="B29" s="159">
        <v>7</v>
      </c>
      <c r="C29" s="152">
        <v>1.8572013189785075</v>
      </c>
      <c r="D29" s="153">
        <v>41.909376793179455</v>
      </c>
      <c r="E29" s="154">
        <v>-1.8422642487327723</v>
      </c>
      <c r="F29" s="155">
        <v>6.9092622679313154</v>
      </c>
      <c r="G29" s="156">
        <v>784.72909090909093</v>
      </c>
      <c r="H29" s="1">
        <v>6147.1692581624739</v>
      </c>
      <c r="I29" s="141">
        <v>9.5458705432567292</v>
      </c>
      <c r="J29" s="2">
        <v>4729.0319740724772</v>
      </c>
      <c r="K29" s="139">
        <v>-18.760748585539744</v>
      </c>
      <c r="L29" s="1">
        <v>1418.1372840899967</v>
      </c>
      <c r="M29" s="139">
        <v>776.54500039836068</v>
      </c>
      <c r="N29" s="3"/>
      <c r="O29" s="4"/>
      <c r="P29" s="5">
        <v>36851.418566239998</v>
      </c>
      <c r="Q29" s="6">
        <v>214096.62542868001</v>
      </c>
      <c r="U29" s="191"/>
    </row>
    <row r="30" spans="1:21" ht="14.25" customHeight="1">
      <c r="A30" s="137"/>
      <c r="B30" s="159">
        <v>8</v>
      </c>
      <c r="C30" s="152">
        <v>11.291102356702076</v>
      </c>
      <c r="D30" s="153">
        <v>57.605814689425983</v>
      </c>
      <c r="E30" s="154">
        <v>0.90706440138601518</v>
      </c>
      <c r="F30" s="155">
        <v>6.4774360613448323</v>
      </c>
      <c r="G30" s="156">
        <v>784.66190476190468</v>
      </c>
      <c r="H30" s="1">
        <v>5720.5002982191963</v>
      </c>
      <c r="I30" s="141">
        <v>-3.0145837466271308</v>
      </c>
      <c r="J30" s="2">
        <v>4526.1524163911017</v>
      </c>
      <c r="K30" s="139">
        <v>-21.41926652729822</v>
      </c>
      <c r="L30" s="1">
        <v>1194.3478818280946</v>
      </c>
      <c r="M30" s="139">
        <v>762.75440016103562</v>
      </c>
      <c r="N30" s="147">
        <v>-2005.4886183548599</v>
      </c>
      <c r="O30" s="7">
        <f>O27+N30</f>
        <v>-3986.4535928866958</v>
      </c>
      <c r="P30" s="5">
        <v>37782.958444149997</v>
      </c>
      <c r="Q30" s="6">
        <v>210310.397347925</v>
      </c>
      <c r="U30" s="191"/>
    </row>
    <row r="31" spans="1:21" ht="14.25" customHeight="1">
      <c r="A31" s="137"/>
      <c r="B31" s="159">
        <v>9</v>
      </c>
      <c r="C31" s="152">
        <v>6.1594873131177286</v>
      </c>
      <c r="D31" s="153">
        <v>61.496608063995062</v>
      </c>
      <c r="E31" s="154">
        <v>7.8015107553985885E-2</v>
      </c>
      <c r="F31" s="155">
        <v>5.0942673798723304</v>
      </c>
      <c r="G31" s="156">
        <v>773.40238095238101</v>
      </c>
      <c r="H31" s="1">
        <v>5930.2985424440485</v>
      </c>
      <c r="I31" s="141">
        <v>14.326919342114319</v>
      </c>
      <c r="J31" s="2">
        <v>4625.7846865120227</v>
      </c>
      <c r="K31" s="139">
        <v>-11.808662883970722</v>
      </c>
      <c r="L31" s="1">
        <v>1304.5138559320258</v>
      </c>
      <c r="M31" s="139">
        <v>2348.0772339452615</v>
      </c>
      <c r="N31" s="158"/>
      <c r="O31" s="9"/>
      <c r="P31" s="5">
        <v>37821.70622131</v>
      </c>
      <c r="Q31" s="6">
        <v>207842.787938091</v>
      </c>
      <c r="U31" s="191"/>
    </row>
    <row r="32" spans="1:21" ht="14.25" customHeight="1">
      <c r="A32" s="137"/>
      <c r="B32" s="159">
        <v>10</v>
      </c>
      <c r="C32" s="152">
        <v>0.33494374931217763</v>
      </c>
      <c r="D32" s="153">
        <v>59.313140376583107</v>
      </c>
      <c r="E32" s="154">
        <v>-0.92448673574727636</v>
      </c>
      <c r="F32" s="155">
        <v>3.6277657756295989</v>
      </c>
      <c r="G32" s="156">
        <v>788.26714285714274</v>
      </c>
      <c r="H32" s="1">
        <v>6570.8245576115214</v>
      </c>
      <c r="I32" s="141">
        <v>27.694042557786979</v>
      </c>
      <c r="J32" s="2">
        <v>4832.9797336057445</v>
      </c>
      <c r="K32" s="139">
        <v>-12.772395943866266</v>
      </c>
      <c r="L32" s="1">
        <v>1737.8448240057769</v>
      </c>
      <c r="M32" s="139">
        <v>540.0749657412606</v>
      </c>
      <c r="N32" s="3"/>
      <c r="O32" s="4"/>
      <c r="P32" s="5">
        <v>38259.947758629998</v>
      </c>
      <c r="Q32" s="6">
        <v>206839.02391094799</v>
      </c>
      <c r="U32" s="191"/>
    </row>
    <row r="33" spans="1:21" ht="14.25" customHeight="1">
      <c r="A33" s="137"/>
      <c r="B33" s="159">
        <v>11</v>
      </c>
      <c r="C33" s="152">
        <v>-1.4865657883994743</v>
      </c>
      <c r="D33" s="153">
        <v>50.194266006214683</v>
      </c>
      <c r="E33" s="154">
        <v>-0.89782333354282429</v>
      </c>
      <c r="F33" s="155">
        <v>9.8061809516103438E-3</v>
      </c>
      <c r="G33" s="156">
        <v>762.88476190476194</v>
      </c>
      <c r="H33" s="1">
        <v>6903.4157546363676</v>
      </c>
      <c r="I33" s="141">
        <v>32.242729597192699</v>
      </c>
      <c r="J33" s="2">
        <v>4682.8290261824195</v>
      </c>
      <c r="K33" s="139">
        <v>-11.403319061078554</v>
      </c>
      <c r="L33" s="1">
        <v>2220.5867284539481</v>
      </c>
      <c r="M33" s="139">
        <v>3500.7489830045552</v>
      </c>
      <c r="N33" s="168">
        <v>-965.872798820345</v>
      </c>
      <c r="O33" s="7">
        <f>O30+N33</f>
        <v>-4952.3263917070408</v>
      </c>
      <c r="P33" s="5">
        <v>37708.889282949996</v>
      </c>
      <c r="Q33" s="6">
        <v>207794.461252832</v>
      </c>
      <c r="U33" s="191"/>
    </row>
    <row r="34" spans="1:21" ht="14.25" customHeight="1" thickBot="1">
      <c r="A34" s="143"/>
      <c r="B34" s="160">
        <v>12</v>
      </c>
      <c r="C34" s="194">
        <v>6.7463172170574293</v>
      </c>
      <c r="D34" s="161">
        <v>53.917069270931982</v>
      </c>
      <c r="E34" s="195">
        <v>2.2707547160373265</v>
      </c>
      <c r="F34" s="196">
        <v>0.35600526568020374</v>
      </c>
      <c r="G34" s="162">
        <v>734.73299999999995</v>
      </c>
      <c r="H34" s="18">
        <v>7899.3232895707879</v>
      </c>
      <c r="I34" s="145">
        <v>22.504480544987949</v>
      </c>
      <c r="J34" s="14">
        <v>5728.7773619386826</v>
      </c>
      <c r="K34" s="144">
        <v>6.9920800005066619</v>
      </c>
      <c r="L34" s="18">
        <v>2170.5459276321053</v>
      </c>
      <c r="M34" s="161">
        <v>98.441301315962079</v>
      </c>
      <c r="N34" s="163"/>
      <c r="O34" s="19"/>
      <c r="P34" s="20">
        <v>39199.982718589999</v>
      </c>
      <c r="Q34" s="21">
        <v>208485.44437897799</v>
      </c>
      <c r="S34" s="164"/>
      <c r="U34" s="191"/>
    </row>
    <row r="35" spans="1:21" ht="14.25" customHeight="1">
      <c r="A35" s="88">
        <v>2021</v>
      </c>
      <c r="B35" s="89">
        <v>1</v>
      </c>
      <c r="C35" s="90">
        <v>5.18498290999998</v>
      </c>
      <c r="D35" s="98">
        <v>63.632600033881644</v>
      </c>
      <c r="E35" s="165">
        <v>1.7693554196333894</v>
      </c>
      <c r="F35" s="97">
        <v>3.6150308533010822</v>
      </c>
      <c r="G35" s="92">
        <v>723.55599999999993</v>
      </c>
      <c r="H35" s="166">
        <v>7102.2696851196652</v>
      </c>
      <c r="I35" s="136">
        <v>8.8403468249560024</v>
      </c>
      <c r="J35" s="166">
        <v>5349.0252097839702</v>
      </c>
      <c r="K35" s="98">
        <v>-1.7576697162184129</v>
      </c>
      <c r="L35" s="166">
        <v>1753.2444753356949</v>
      </c>
      <c r="M35" s="98">
        <v>62.235895532855835</v>
      </c>
      <c r="N35" s="147"/>
      <c r="O35" s="7"/>
      <c r="P35" s="22">
        <v>38998.895926550002</v>
      </c>
      <c r="Q35" s="167">
        <v>209823.91590620999</v>
      </c>
      <c r="U35" s="192"/>
    </row>
    <row r="36" spans="1:21" ht="14.15" customHeight="1">
      <c r="A36" s="137"/>
      <c r="B36" s="159">
        <v>2</v>
      </c>
      <c r="C36" s="138">
        <v>-1.3648721027846422</v>
      </c>
      <c r="D36" s="139">
        <v>61.49895427257681</v>
      </c>
      <c r="E36" s="140">
        <v>-0.87746483246785578</v>
      </c>
      <c r="F36" s="141">
        <v>3.6942421811171133</v>
      </c>
      <c r="G36" s="142">
        <v>722.62649999999996</v>
      </c>
      <c r="H36" s="2">
        <v>7271.9236109090325</v>
      </c>
      <c r="I36" s="141">
        <v>45.934778953835952</v>
      </c>
      <c r="J36" s="2">
        <v>5744.8050445097697</v>
      </c>
      <c r="K36" s="139">
        <v>34.908584946706341</v>
      </c>
      <c r="L36" s="2">
        <v>1527.1185663992628</v>
      </c>
      <c r="M36" s="139">
        <v>110.72396198775185</v>
      </c>
      <c r="N36" s="147">
        <v>-3146.3044512880433</v>
      </c>
      <c r="O36" s="7">
        <f>N36</f>
        <v>-3146.3044512880433</v>
      </c>
      <c r="P36" s="16">
        <v>39561.761184399998</v>
      </c>
      <c r="Q36" s="10">
        <v>209050.42867671599</v>
      </c>
      <c r="U36" s="192"/>
    </row>
    <row r="37" spans="1:21" ht="14.25" customHeight="1">
      <c r="A37" s="137"/>
      <c r="B37" s="159">
        <v>3</v>
      </c>
      <c r="C37" s="152">
        <v>1.2129781163771058</v>
      </c>
      <c r="D37" s="153">
        <v>56.190384211552292</v>
      </c>
      <c r="E37" s="154">
        <v>0.14678744666694055</v>
      </c>
      <c r="F37" s="155">
        <v>2.0750413933226186</v>
      </c>
      <c r="G37" s="156">
        <v>726.36608695652171</v>
      </c>
      <c r="H37" s="1">
        <v>7765.3230788153896</v>
      </c>
      <c r="I37" s="141">
        <v>36.193289796840176</v>
      </c>
      <c r="J37" s="2">
        <v>6884.7509996119998</v>
      </c>
      <c r="K37" s="139">
        <v>56.639872097978675</v>
      </c>
      <c r="L37" s="1">
        <v>880.57207920338988</v>
      </c>
      <c r="M37" s="139">
        <v>-32.596515517444793</v>
      </c>
      <c r="N37" s="157"/>
      <c r="O37" s="17"/>
      <c r="P37" s="5">
        <v>40220.14015159</v>
      </c>
      <c r="Q37" s="6">
        <v>208631.656165466</v>
      </c>
      <c r="U37" s="192"/>
    </row>
    <row r="38" spans="1:21" ht="14.25" customHeight="1">
      <c r="A38" s="137"/>
      <c r="B38" s="159">
        <v>4</v>
      </c>
      <c r="C38" s="152">
        <v>0.24992140798265616</v>
      </c>
      <c r="D38" s="153">
        <v>44.830375413648383</v>
      </c>
      <c r="E38" s="154">
        <v>0.42105141571817661</v>
      </c>
      <c r="F38" s="155">
        <v>0.38124700071950901</v>
      </c>
      <c r="G38" s="156">
        <v>707.84523809523796</v>
      </c>
      <c r="H38" s="1">
        <v>8318.4944366128293</v>
      </c>
      <c r="I38" s="141">
        <v>42.900031099957879</v>
      </c>
      <c r="J38" s="2">
        <v>5998.6848443930103</v>
      </c>
      <c r="K38" s="139">
        <v>43.362982287678605</v>
      </c>
      <c r="L38" s="1">
        <v>2319.809592219819</v>
      </c>
      <c r="M38" s="139">
        <v>41.716655051481418</v>
      </c>
      <c r="N38" s="3"/>
      <c r="O38" s="4"/>
      <c r="P38" s="5">
        <v>42593.739617779996</v>
      </c>
      <c r="Q38" s="6">
        <v>212426.34116058599</v>
      </c>
      <c r="U38" s="192"/>
    </row>
    <row r="39" spans="1:21" ht="14.25" customHeight="1">
      <c r="A39" s="137"/>
      <c r="B39" s="159">
        <v>5</v>
      </c>
      <c r="C39" s="152">
        <v>11.906039088105679</v>
      </c>
      <c r="D39" s="153">
        <v>56.420647973900849</v>
      </c>
      <c r="E39" s="154">
        <v>4.3548586781744003</v>
      </c>
      <c r="F39" s="155">
        <v>5.3532850374457874</v>
      </c>
      <c r="G39" s="156">
        <v>712.25949999999989</v>
      </c>
      <c r="H39" s="1">
        <v>7753.4645135267638</v>
      </c>
      <c r="I39" s="141">
        <v>34.000776065408722</v>
      </c>
      <c r="J39" s="2">
        <v>6713.9858702021102</v>
      </c>
      <c r="K39" s="139">
        <v>77.738566956146499</v>
      </c>
      <c r="L39" s="1">
        <v>1039.4786433246536</v>
      </c>
      <c r="M39" s="139">
        <v>-48.250758566936106</v>
      </c>
      <c r="N39" s="147">
        <v>-4213.9385397341593</v>
      </c>
      <c r="O39" s="7">
        <f>O36+N39</f>
        <v>-7360.2429910222027</v>
      </c>
      <c r="P39" s="5">
        <v>47847.333775899999</v>
      </c>
      <c r="Q39" s="6">
        <v>213542.99885418499</v>
      </c>
      <c r="U39" s="192"/>
    </row>
    <row r="40" spans="1:21" ht="14.25" customHeight="1">
      <c r="A40" s="137"/>
      <c r="B40" s="159">
        <v>6</v>
      </c>
      <c r="C40" s="152">
        <v>2.9024389013393215</v>
      </c>
      <c r="D40" s="153">
        <v>53.920461445926662</v>
      </c>
      <c r="E40" s="154">
        <v>0.21852281480383429</v>
      </c>
      <c r="F40" s="155">
        <v>5.6082034555166915</v>
      </c>
      <c r="G40" s="156">
        <v>726.54450000000008</v>
      </c>
      <c r="H40" s="1">
        <v>7566.7967868013375</v>
      </c>
      <c r="I40" s="141">
        <v>25.373392798776308</v>
      </c>
      <c r="J40" s="2">
        <v>6410.7827922715696</v>
      </c>
      <c r="K40" s="139">
        <v>63.458550628523454</v>
      </c>
      <c r="L40" s="1">
        <v>1156.0139945297678</v>
      </c>
      <c r="M40" s="139">
        <v>-45.301950505646687</v>
      </c>
      <c r="N40" s="8"/>
      <c r="O40" s="9"/>
      <c r="P40" s="5">
        <v>44954.35435229</v>
      </c>
      <c r="Q40" s="6">
        <v>212887.05017114</v>
      </c>
      <c r="U40" s="192"/>
    </row>
    <row r="41" spans="1:21" ht="14.25" customHeight="1">
      <c r="A41" s="137"/>
      <c r="B41" s="159">
        <v>7</v>
      </c>
      <c r="C41" s="152">
        <v>1.3392256259439517</v>
      </c>
      <c r="D41" s="153">
        <v>53.137727808469101</v>
      </c>
      <c r="E41" s="154">
        <v>1.207451297130957</v>
      </c>
      <c r="F41" s="155">
        <v>8.8894015942468929</v>
      </c>
      <c r="G41" s="156">
        <v>750.44</v>
      </c>
      <c r="H41" s="1">
        <v>7802.4326105090695</v>
      </c>
      <c r="I41" s="141">
        <v>26.927245417045675</v>
      </c>
      <c r="J41" s="2">
        <v>7496.9430333381597</v>
      </c>
      <c r="K41" s="139">
        <v>58.530182803607779</v>
      </c>
      <c r="L41" s="1">
        <v>305.4895771709098</v>
      </c>
      <c r="M41" s="139">
        <v>-78.458391821569023</v>
      </c>
      <c r="N41" s="3"/>
      <c r="O41" s="4"/>
      <c r="P41" s="5">
        <v>48767.023807309997</v>
      </c>
      <c r="Q41" s="6">
        <v>223948.84560483901</v>
      </c>
      <c r="U41" s="192"/>
    </row>
    <row r="42" spans="1:21" ht="14.25" customHeight="1">
      <c r="A42" s="137"/>
      <c r="B42" s="159">
        <v>8</v>
      </c>
      <c r="C42" s="152">
        <v>-2.7565862626022231E-2</v>
      </c>
      <c r="D42" s="153">
        <v>37.563121247646826</v>
      </c>
      <c r="E42" s="154">
        <v>0.66942231986781842</v>
      </c>
      <c r="F42" s="155">
        <v>8.6329606383669599</v>
      </c>
      <c r="G42" s="156">
        <v>779.82818181818186</v>
      </c>
      <c r="H42" s="1">
        <v>7738.3450392932045</v>
      </c>
      <c r="I42" s="141">
        <v>35.273920739103318</v>
      </c>
      <c r="J42" s="2">
        <v>7856.5114957442001</v>
      </c>
      <c r="K42" s="139">
        <v>73.580356403652416</v>
      </c>
      <c r="L42" s="1">
        <v>-118.16645645099561</v>
      </c>
      <c r="M42" s="139">
        <v>-109.89380550247449</v>
      </c>
      <c r="N42" s="147">
        <v>-7726.5369453313233</v>
      </c>
      <c r="O42" s="7">
        <f>O39+N42</f>
        <v>-15086.779936353527</v>
      </c>
      <c r="P42" s="5">
        <v>52022.777626859999</v>
      </c>
      <c r="Q42" s="6">
        <v>227955.84914917001</v>
      </c>
      <c r="U42" s="192"/>
    </row>
    <row r="43" spans="1:21" ht="14.25" customHeight="1">
      <c r="A43" s="137"/>
      <c r="B43" s="159">
        <v>9</v>
      </c>
      <c r="C43" s="152">
        <v>-0.64186413279575527</v>
      </c>
      <c r="D43" s="153">
        <v>28.74982384689304</v>
      </c>
      <c r="E43" s="154">
        <v>0.19949741540012944</v>
      </c>
      <c r="F43" s="155">
        <v>8.7648275898879682</v>
      </c>
      <c r="G43" s="156">
        <v>783.62619047619035</v>
      </c>
      <c r="H43" s="1">
        <v>7450.3691849991083</v>
      </c>
      <c r="I43" s="141">
        <v>25.632278572076661</v>
      </c>
      <c r="J43" s="2">
        <v>7337.6357064824397</v>
      </c>
      <c r="K43" s="139">
        <v>58.624670272217806</v>
      </c>
      <c r="L43" s="1">
        <v>112.73347851666858</v>
      </c>
      <c r="M43" s="139">
        <v>-91.358199991204785</v>
      </c>
      <c r="N43" s="158"/>
      <c r="O43" s="9"/>
      <c r="P43" s="5">
        <v>53309.040781340002</v>
      </c>
      <c r="Q43" s="6">
        <v>231754.980029989</v>
      </c>
      <c r="U43" s="192"/>
    </row>
    <row r="44" spans="1:21" ht="14.25" customHeight="1">
      <c r="A44" s="137"/>
      <c r="B44" s="159">
        <v>10</v>
      </c>
      <c r="C44" s="152">
        <v>0.28312269817738489</v>
      </c>
      <c r="D44" s="153">
        <v>28.683327061666986</v>
      </c>
      <c r="E44" s="154">
        <v>1.0383732419904534</v>
      </c>
      <c r="F44" s="155">
        <v>10.919649907006024</v>
      </c>
      <c r="G44" s="156">
        <v>813.95050000000003</v>
      </c>
      <c r="H44" s="1">
        <v>7786.132919034977</v>
      </c>
      <c r="I44" s="141">
        <v>18.495522909916453</v>
      </c>
      <c r="J44" s="2">
        <v>8250.4027632563702</v>
      </c>
      <c r="K44" s="139">
        <v>70.710477138727555</v>
      </c>
      <c r="L44" s="1">
        <v>-464.26984422139321</v>
      </c>
      <c r="M44" s="139">
        <v>-126.71526466622258</v>
      </c>
      <c r="N44" s="3"/>
      <c r="O44" s="4"/>
      <c r="P44" s="5">
        <v>55031.308212999997</v>
      </c>
      <c r="Q44" s="6">
        <v>235525.12255150499</v>
      </c>
      <c r="U44" s="192"/>
    </row>
    <row r="45" spans="1:21" ht="14.25" customHeight="1">
      <c r="A45" s="137"/>
      <c r="B45" s="159">
        <v>11</v>
      </c>
      <c r="C45" s="152">
        <v>-1.644251569566102</v>
      </c>
      <c r="D45" s="153">
        <v>28.477349764121417</v>
      </c>
      <c r="E45" s="154">
        <v>-0.6147359625601867</v>
      </c>
      <c r="F45" s="155">
        <v>11.236494129188635</v>
      </c>
      <c r="G45" s="156">
        <v>812.62476190476184</v>
      </c>
      <c r="H45" s="1">
        <v>8606.2761831161788</v>
      </c>
      <c r="I45" s="141">
        <v>24.666925606156088</v>
      </c>
      <c r="J45" s="2">
        <v>7662.89697191287</v>
      </c>
      <c r="K45" s="139">
        <v>63.638196677017909</v>
      </c>
      <c r="L45" s="1">
        <v>943.37921120330884</v>
      </c>
      <c r="M45" s="139">
        <v>-57.516668945413215</v>
      </c>
      <c r="N45" s="147">
        <v>-7875.4880091930663</v>
      </c>
      <c r="O45" s="7">
        <f>O42+N45</f>
        <v>-22962.267945546591</v>
      </c>
      <c r="P45" s="5">
        <v>53313.683581639998</v>
      </c>
      <c r="Q45" s="6">
        <v>235564.746658082</v>
      </c>
      <c r="U45" s="192"/>
    </row>
    <row r="46" spans="1:21" ht="16.75" customHeight="1" thickBot="1">
      <c r="A46" s="143"/>
      <c r="B46" s="160">
        <v>12</v>
      </c>
      <c r="C46" s="194">
        <v>1.5016173979034209</v>
      </c>
      <c r="D46" s="161">
        <v>22.164952759331836</v>
      </c>
      <c r="E46" s="195">
        <v>0.51379911180624571</v>
      </c>
      <c r="F46" s="196">
        <v>9.3255120278250114</v>
      </c>
      <c r="G46" s="162">
        <v>849.1219047619046</v>
      </c>
      <c r="H46" s="18">
        <v>9442.3232635257991</v>
      </c>
      <c r="I46" s="145">
        <v>19.533318455166683</v>
      </c>
      <c r="J46" s="14">
        <v>8592.4187044783703</v>
      </c>
      <c r="K46" s="144">
        <v>49.986954660961011</v>
      </c>
      <c r="L46" s="18">
        <v>849.90455904742885</v>
      </c>
      <c r="M46" s="161">
        <v>-60.843742202008698</v>
      </c>
      <c r="N46" s="163"/>
      <c r="O46" s="19"/>
      <c r="P46" s="20">
        <v>51329.829396380002</v>
      </c>
      <c r="Q46" s="21">
        <v>235404.930769545</v>
      </c>
      <c r="S46" s="164"/>
      <c r="U46" s="192"/>
    </row>
    <row r="47" spans="1:21" ht="14.25" customHeight="1">
      <c r="A47" s="88">
        <v>2022</v>
      </c>
      <c r="B47" s="89">
        <v>1</v>
      </c>
      <c r="C47" s="90">
        <v>-3.7436841208836946</v>
      </c>
      <c r="D47" s="98">
        <v>11.79493456990064</v>
      </c>
      <c r="E47" s="165">
        <v>-1.5826716015495457</v>
      </c>
      <c r="F47" s="97">
        <v>5.7246041817364812</v>
      </c>
      <c r="G47" s="92">
        <v>819.25238095238115</v>
      </c>
      <c r="H47" s="166">
        <v>8515.0047280047693</v>
      </c>
      <c r="I47" s="136">
        <v>19.891317923972942</v>
      </c>
      <c r="J47" s="166">
        <v>7551.9843132497999</v>
      </c>
      <c r="K47" s="98">
        <v>41.184309609092317</v>
      </c>
      <c r="L47" s="166">
        <v>963.02041475496935</v>
      </c>
      <c r="M47" s="98">
        <v>-45.07209757095746</v>
      </c>
      <c r="N47" s="147"/>
      <c r="O47" s="7"/>
      <c r="P47" s="22">
        <v>50783.209810690001</v>
      </c>
      <c r="Q47" s="167">
        <v>240874.22815199901</v>
      </c>
      <c r="S47" s="164"/>
      <c r="U47" s="193"/>
    </row>
    <row r="48" spans="1:21" ht="14.15" customHeight="1">
      <c r="A48" s="137"/>
      <c r="B48" s="159">
        <v>2</v>
      </c>
      <c r="C48" s="138">
        <v>-4.2396494948281234</v>
      </c>
      <c r="D48" s="139">
        <v>8.5366070622662669</v>
      </c>
      <c r="E48" s="140">
        <v>-1.4788931260353633</v>
      </c>
      <c r="F48" s="141">
        <v>5.0831176804716494</v>
      </c>
      <c r="G48" s="142">
        <v>806.79499999999985</v>
      </c>
      <c r="H48" s="2">
        <v>7202.1237836606097</v>
      </c>
      <c r="I48" s="141">
        <v>-0.95985369185825897</v>
      </c>
      <c r="J48" s="2">
        <v>7448.4078418325498</v>
      </c>
      <c r="K48" s="139">
        <v>29.654666853331936</v>
      </c>
      <c r="L48" s="2">
        <v>-246.28405817194016</v>
      </c>
      <c r="M48" s="139">
        <v>-116.12736977932528</v>
      </c>
      <c r="N48" s="147">
        <v>-3867.9589754823151</v>
      </c>
      <c r="O48" s="7">
        <f>N48</f>
        <v>-3867.9589754823151</v>
      </c>
      <c r="P48" s="16">
        <v>50231.711021640003</v>
      </c>
      <c r="Q48" s="10">
        <v>236993.917545923</v>
      </c>
      <c r="S48" s="164"/>
      <c r="U48" s="193"/>
    </row>
    <row r="49" spans="1:21" ht="14.25" customHeight="1">
      <c r="A49" s="137"/>
      <c r="B49" s="159">
        <v>3</v>
      </c>
      <c r="C49" s="152">
        <v>-3.012346896695417</v>
      </c>
      <c r="D49" s="153">
        <v>4.0055434655908995</v>
      </c>
      <c r="E49" s="154">
        <v>-0.11154039852985242</v>
      </c>
      <c r="F49" s="155">
        <v>4.8120566105255724</v>
      </c>
      <c r="G49" s="156">
        <v>798.39565217391294</v>
      </c>
      <c r="H49" s="1">
        <v>8591.7401372307195</v>
      </c>
      <c r="I49" s="141">
        <v>10.642404057467768</v>
      </c>
      <c r="J49" s="2">
        <v>8300.2950039365605</v>
      </c>
      <c r="K49" s="139">
        <v>20.560569356892302</v>
      </c>
      <c r="L49" s="1">
        <v>291.44513329415895</v>
      </c>
      <c r="M49" s="139">
        <v>-66.90275104363802</v>
      </c>
      <c r="N49" s="157"/>
      <c r="O49" s="17"/>
      <c r="P49" s="5">
        <v>48319.662834280003</v>
      </c>
      <c r="Q49" s="6">
        <v>240930.22922211501</v>
      </c>
      <c r="S49" s="164"/>
      <c r="U49" s="193"/>
    </row>
    <row r="50" spans="1:21" ht="14.25" customHeight="1">
      <c r="A50" s="137"/>
      <c r="B50" s="159">
        <v>4</v>
      </c>
      <c r="C50" s="152">
        <v>-1.4616231182108086</v>
      </c>
      <c r="D50" s="153">
        <v>2.2298800424958465</v>
      </c>
      <c r="E50" s="154">
        <v>0.86908900469513384</v>
      </c>
      <c r="F50" s="155">
        <v>5.2796850656897654</v>
      </c>
      <c r="G50" s="156">
        <v>818.38947368421043</v>
      </c>
      <c r="H50" s="1">
        <v>7807.1280835233902</v>
      </c>
      <c r="I50" s="141">
        <v>-6.1473426109263656</v>
      </c>
      <c r="J50" s="2">
        <v>7799.7797248008901</v>
      </c>
      <c r="K50" s="139">
        <v>30.024829227215854</v>
      </c>
      <c r="L50" s="1">
        <v>7.348358722500052</v>
      </c>
      <c r="M50" s="139">
        <v>-99.683234402205031</v>
      </c>
      <c r="N50" s="3"/>
      <c r="O50" s="4"/>
      <c r="P50" s="5">
        <v>48610.092567079999</v>
      </c>
      <c r="Q50" s="6">
        <v>232145.88289760999</v>
      </c>
      <c r="S50" s="164"/>
      <c r="U50" s="193"/>
    </row>
    <row r="51" spans="1:21" ht="14.25" customHeight="1">
      <c r="A51" s="137"/>
      <c r="B51" s="159">
        <v>5</v>
      </c>
      <c r="C51" s="152">
        <v>-3.9947626060949482</v>
      </c>
      <c r="D51" s="153">
        <v>-12.296029935408292</v>
      </c>
      <c r="E51" s="154">
        <v>0.71426182419778161</v>
      </c>
      <c r="F51" s="155">
        <v>1.6068240691565761</v>
      </c>
      <c r="G51" s="156">
        <v>848.6018181818182</v>
      </c>
      <c r="H51" s="1">
        <v>8682.5093873081496</v>
      </c>
      <c r="I51" s="141">
        <v>11.982319286566234</v>
      </c>
      <c r="J51" s="2">
        <v>8488.4084787644497</v>
      </c>
      <c r="K51" s="139">
        <v>26.428751011192176</v>
      </c>
      <c r="L51" s="1">
        <v>194.10090854369992</v>
      </c>
      <c r="M51" s="139">
        <v>-81.327090287984134</v>
      </c>
      <c r="N51" s="147">
        <v>-8859.8126935466953</v>
      </c>
      <c r="O51" s="7">
        <f>O48+N51</f>
        <v>-12727.771669029011</v>
      </c>
      <c r="P51" s="5">
        <v>46434.391220860001</v>
      </c>
      <c r="Q51" s="6">
        <v>235571.15128110501</v>
      </c>
      <c r="S51" s="164"/>
      <c r="U51" s="193"/>
    </row>
    <row r="52" spans="1:21" ht="14.25" customHeight="1">
      <c r="A52" s="137"/>
      <c r="B52" s="159">
        <v>6</v>
      </c>
      <c r="C52" s="152">
        <v>-2.3536889094306956</v>
      </c>
      <c r="D52" s="153">
        <v>-16.775838976799651</v>
      </c>
      <c r="E52" s="154">
        <v>1.3186773423213172</v>
      </c>
      <c r="F52" s="155">
        <v>2.722218752561778</v>
      </c>
      <c r="G52" s="156">
        <v>857.76949999999999</v>
      </c>
      <c r="H52" s="1">
        <v>8191.8993977576802</v>
      </c>
      <c r="I52" s="141">
        <v>8.2611259238083434</v>
      </c>
      <c r="J52" s="2">
        <v>8548.70160970096</v>
      </c>
      <c r="K52" s="139">
        <v>33.348795095767848</v>
      </c>
      <c r="L52" s="1">
        <v>-356.80221194327987</v>
      </c>
      <c r="M52" s="139">
        <v>-130.86486959774362</v>
      </c>
      <c r="N52" s="8"/>
      <c r="O52" s="9"/>
      <c r="P52" s="5">
        <v>45820.536122760001</v>
      </c>
      <c r="Q52" s="6">
        <v>230478.83527909199</v>
      </c>
      <c r="S52" s="164"/>
      <c r="U52" s="193"/>
    </row>
    <row r="53" spans="1:21" ht="14.25" customHeight="1">
      <c r="A53" s="137"/>
      <c r="B53" s="159">
        <v>7</v>
      </c>
      <c r="C53" s="152">
        <v>-3.5861838089376818</v>
      </c>
      <c r="D53" s="153">
        <v>-20.820798521160299</v>
      </c>
      <c r="E53" s="154">
        <v>0.7034191383223698</v>
      </c>
      <c r="F53" s="155">
        <v>2.2106427666844342</v>
      </c>
      <c r="G53" s="156">
        <v>951.48095238095243</v>
      </c>
      <c r="H53" s="1">
        <v>7995.7692247934801</v>
      </c>
      <c r="I53" s="141">
        <v>2.4779017511026735</v>
      </c>
      <c r="J53" s="2">
        <v>7938.2526452663496</v>
      </c>
      <c r="K53" s="139">
        <v>5.8865274814778434</v>
      </c>
      <c r="L53" s="1">
        <v>57.516579527130489</v>
      </c>
      <c r="M53" s="139">
        <v>-81.172326709217927</v>
      </c>
      <c r="N53" s="3"/>
      <c r="O53" s="4"/>
      <c r="P53" s="5">
        <v>44688.526322630001</v>
      </c>
      <c r="Q53" s="6">
        <v>232919.183880681</v>
      </c>
      <c r="S53" s="164"/>
      <c r="U53" s="193"/>
    </row>
    <row r="54" spans="1:21" ht="14.25" customHeight="1">
      <c r="A54" s="137"/>
      <c r="B54" s="159">
        <v>8</v>
      </c>
      <c r="C54" s="152">
        <v>-4.025115769012821</v>
      </c>
      <c r="D54" s="153">
        <v>-23.986899378768477</v>
      </c>
      <c r="E54" s="154">
        <v>0.46399421856435641</v>
      </c>
      <c r="F54" s="155">
        <v>2.0020696191218157</v>
      </c>
      <c r="G54" s="156">
        <v>905.2</v>
      </c>
      <c r="H54" s="1">
        <v>8053.0429820789604</v>
      </c>
      <c r="I54" s="141">
        <v>4.066734439829256</v>
      </c>
      <c r="J54" s="2">
        <v>9016.3651744447398</v>
      </c>
      <c r="K54" s="139">
        <v>14.762960371518851</v>
      </c>
      <c r="L54" s="1">
        <v>-963.3221923657793</v>
      </c>
      <c r="M54" s="139">
        <v>-715.22474422788093</v>
      </c>
      <c r="N54" s="147">
        <v>-8246.3109186990732</v>
      </c>
      <c r="O54" s="7">
        <f>O51+N54</f>
        <v>-20974.082587728084</v>
      </c>
      <c r="P54" s="5">
        <v>41453.515081630001</v>
      </c>
      <c r="Q54" s="6">
        <v>231936.40360991401</v>
      </c>
      <c r="S54" s="164"/>
      <c r="U54" s="193"/>
    </row>
    <row r="55" spans="1:21" ht="14.25" customHeight="1">
      <c r="A55" s="137"/>
      <c r="B55" s="159">
        <v>9</v>
      </c>
      <c r="C55" s="152">
        <v>-1.0002468857160829</v>
      </c>
      <c r="D55" s="153">
        <v>-24.261077069612615</v>
      </c>
      <c r="E55" s="154">
        <v>0.83531186707872518</v>
      </c>
      <c r="F55" s="155">
        <v>2.6493222664689009</v>
      </c>
      <c r="G55" s="156">
        <v>925.73000000000013</v>
      </c>
      <c r="H55" s="1">
        <v>7938.2280779364601</v>
      </c>
      <c r="I55" s="141">
        <v>6.5481170237795538</v>
      </c>
      <c r="J55" s="2">
        <v>7998.4060600969397</v>
      </c>
      <c r="K55" s="139">
        <v>9.0052215733569696</v>
      </c>
      <c r="L55" s="1">
        <v>-60.177982160479587</v>
      </c>
      <c r="M55" s="139">
        <v>-153.38075516899957</v>
      </c>
      <c r="N55" s="158"/>
      <c r="O55" s="9"/>
      <c r="P55" s="5">
        <v>37784.490727099997</v>
      </c>
      <c r="Q55" s="6">
        <v>223383.29625963201</v>
      </c>
      <c r="S55" s="164"/>
      <c r="U55" s="193"/>
    </row>
    <row r="56" spans="1:21" ht="14.25" customHeight="1">
      <c r="A56" s="137"/>
      <c r="B56" s="159">
        <v>10</v>
      </c>
      <c r="C56" s="152">
        <v>-2.8466128239184263</v>
      </c>
      <c r="D56" s="153">
        <v>-26.624812772318428</v>
      </c>
      <c r="E56" s="154">
        <v>-0.1258391882787091</v>
      </c>
      <c r="F56" s="155">
        <v>1.4665477115469727</v>
      </c>
      <c r="G56" s="156">
        <v>953.48947368421034</v>
      </c>
      <c r="H56" s="1">
        <v>8193.2168253514501</v>
      </c>
      <c r="I56" s="141">
        <v>5.2283195078941302</v>
      </c>
      <c r="J56" s="2">
        <v>7010.7388844040997</v>
      </c>
      <c r="K56" s="139">
        <v>-15.025495293068392</v>
      </c>
      <c r="L56" s="1">
        <v>1182.4779409473504</v>
      </c>
      <c r="M56" s="139">
        <v>354.69626245711322</v>
      </c>
      <c r="N56" s="3"/>
      <c r="O56" s="4"/>
      <c r="P56" s="5">
        <v>37851.950990580001</v>
      </c>
      <c r="Q56" s="6">
        <v>223966.25178040101</v>
      </c>
      <c r="S56" s="164"/>
      <c r="U56" s="193"/>
    </row>
    <row r="57" spans="1:21" ht="14.25" customHeight="1">
      <c r="A57" s="137"/>
      <c r="B57" s="159">
        <v>11</v>
      </c>
      <c r="C57" s="152">
        <v>-3.0958311007880379</v>
      </c>
      <c r="D57" s="153">
        <v>-27.707717651585483</v>
      </c>
      <c r="E57" s="154">
        <v>0.54450789613365025</v>
      </c>
      <c r="F57" s="155">
        <v>2.6500679591076715</v>
      </c>
      <c r="G57" s="156">
        <v>914.4904761904761</v>
      </c>
      <c r="H57" s="1">
        <v>8047.4457434040796</v>
      </c>
      <c r="I57" s="141">
        <v>-6.4932896391172612</v>
      </c>
      <c r="J57" s="2">
        <v>7607.2984892891</v>
      </c>
      <c r="K57" s="139">
        <v>-0.7255543540198639</v>
      </c>
      <c r="L57" s="1">
        <v>440.14725411497966</v>
      </c>
      <c r="M57" s="139">
        <v>-53.343549562263682</v>
      </c>
      <c r="N57" s="147">
        <v>-5187.8964718755569</v>
      </c>
      <c r="O57" s="7">
        <f>O54+N57</f>
        <v>-26161.97905960364</v>
      </c>
      <c r="P57" s="5">
        <v>38611.129849440003</v>
      </c>
      <c r="Q57" s="6">
        <v>229132.95971964399</v>
      </c>
      <c r="S57" s="164"/>
      <c r="U57" s="193"/>
    </row>
    <row r="58" spans="1:21" ht="14.25" customHeight="1" thickBot="1">
      <c r="A58" s="143"/>
      <c r="B58" s="160">
        <v>12</v>
      </c>
      <c r="C58" s="194">
        <v>1.6890997518728579</v>
      </c>
      <c r="D58" s="161">
        <v>-27.574187491022904</v>
      </c>
      <c r="E58" s="195">
        <v>1.6433352187612993</v>
      </c>
      <c r="F58" s="196">
        <v>3.8036106484276688</v>
      </c>
      <c r="G58" s="162">
        <v>872.55523809523788</v>
      </c>
      <c r="H58" s="18">
        <v>9338.5334807346899</v>
      </c>
      <c r="I58" s="145">
        <v>-1.0991975162726431</v>
      </c>
      <c r="J58" s="14">
        <v>7118.5624879266998</v>
      </c>
      <c r="K58" s="144">
        <v>-17.152984127548354</v>
      </c>
      <c r="L58" s="18">
        <v>2219.9709928079901</v>
      </c>
      <c r="M58" s="161">
        <v>161.20238668870405</v>
      </c>
      <c r="N58" s="163"/>
      <c r="O58" s="19"/>
      <c r="P58" s="20">
        <v>39154.122554430003</v>
      </c>
      <c r="Q58" s="21">
        <v>229839.838063715</v>
      </c>
      <c r="S58" s="164"/>
      <c r="U58" s="193"/>
    </row>
    <row r="59" spans="1:21" ht="14.25" customHeight="1">
      <c r="A59" s="88">
        <v>2023</v>
      </c>
      <c r="B59" s="89">
        <v>1</v>
      </c>
      <c r="C59" s="90">
        <v>-1.6463618607060249</v>
      </c>
      <c r="D59" s="98">
        <v>-25.996106433180465</v>
      </c>
      <c r="E59" s="165">
        <v>1.1381630158658673</v>
      </c>
      <c r="F59" s="97">
        <v>6.6733538314726504</v>
      </c>
      <c r="G59" s="92">
        <v>825.77954545454554</v>
      </c>
      <c r="H59" s="166">
        <v>8896.0977623130202</v>
      </c>
      <c r="I59" s="136">
        <v>4.4755469489627497</v>
      </c>
      <c r="J59" s="166">
        <v>6290.8908903718202</v>
      </c>
      <c r="K59" s="98">
        <v>-16.69883530697247</v>
      </c>
      <c r="L59" s="166">
        <v>2605.2068719412</v>
      </c>
      <c r="M59" s="98">
        <v>170.52457372921509</v>
      </c>
      <c r="N59" s="147"/>
      <c r="O59" s="7"/>
      <c r="P59" s="22">
        <v>39507.850969199993</v>
      </c>
      <c r="Q59" s="167">
        <v>232811.22880586199</v>
      </c>
      <c r="R59" s="164"/>
      <c r="S59" s="164"/>
      <c r="U59" s="193"/>
    </row>
    <row r="60" spans="1:21" ht="14.15" customHeight="1">
      <c r="A60" s="137"/>
      <c r="B60" s="159">
        <v>2</v>
      </c>
      <c r="C60" s="138">
        <v>-1.6905824029789795</v>
      </c>
      <c r="D60" s="139">
        <v>-24.026179540006677</v>
      </c>
      <c r="E60" s="140">
        <v>-0.28673308843591983</v>
      </c>
      <c r="F60" s="141">
        <v>7.9641605788762782</v>
      </c>
      <c r="G60" s="142">
        <v>801.18250000000012</v>
      </c>
      <c r="H60" s="2">
        <v>7778.8494572899035</v>
      </c>
      <c r="I60" s="141">
        <v>8.0077167645702829</v>
      </c>
      <c r="J60" s="2">
        <v>6337.98958261403</v>
      </c>
      <c r="K60" s="139">
        <v>-14.90812913039038</v>
      </c>
      <c r="L60" s="2">
        <v>1440.8598746758735</v>
      </c>
      <c r="M60" s="139">
        <v>685.03984600982778</v>
      </c>
      <c r="N60" s="147">
        <v>513.04116961926638</v>
      </c>
      <c r="O60" s="7">
        <f>N60</f>
        <v>513.04116961926638</v>
      </c>
      <c r="P60" s="16">
        <v>39084.437269449991</v>
      </c>
      <c r="Q60" s="10">
        <v>228988.34985891799</v>
      </c>
      <c r="R60" s="164"/>
      <c r="S60" s="164"/>
      <c r="U60" s="193"/>
    </row>
    <row r="61" spans="1:21" ht="14.25" customHeight="1">
      <c r="A61" s="137"/>
      <c r="B61" s="159">
        <v>3</v>
      </c>
      <c r="C61" s="152">
        <v>-0.47651210334620497</v>
      </c>
      <c r="D61" s="153">
        <v>-22.03977146494055</v>
      </c>
      <c r="E61" s="154">
        <v>0.85703477022145425</v>
      </c>
      <c r="F61" s="155">
        <v>9.0110423254663665</v>
      </c>
      <c r="G61" s="156">
        <v>807.66521739130428</v>
      </c>
      <c r="H61" s="1">
        <v>9209.1886039898236</v>
      </c>
      <c r="I61" s="141">
        <v>7.1865356365179656</v>
      </c>
      <c r="J61" s="2">
        <v>6876.1870812042898</v>
      </c>
      <c r="K61" s="139">
        <v>-17.1573169635159</v>
      </c>
      <c r="L61" s="1">
        <v>2333.0015227855338</v>
      </c>
      <c r="M61" s="139">
        <v>700.49424617799616</v>
      </c>
      <c r="N61" s="157"/>
      <c r="O61" s="17"/>
      <c r="P61" s="5">
        <v>39303.825250640002</v>
      </c>
      <c r="Q61" s="6">
        <v>230589.13196355401</v>
      </c>
      <c r="R61" s="164"/>
      <c r="S61" s="164"/>
      <c r="U61" s="193"/>
    </row>
    <row r="62" spans="1:21" ht="14.25" customHeight="1">
      <c r="A62" s="137"/>
      <c r="B62" s="159">
        <v>4</v>
      </c>
      <c r="C62" s="152">
        <v>5.3996908047770908E-2</v>
      </c>
      <c r="D62" s="153">
        <v>-20.840664199745984</v>
      </c>
      <c r="E62" s="154">
        <v>0.69919043295034733</v>
      </c>
      <c r="F62" s="155">
        <v>8.8274298771112036</v>
      </c>
      <c r="G62" s="156">
        <v>804.55263157894728</v>
      </c>
      <c r="H62" s="1">
        <v>7313.948706269025</v>
      </c>
      <c r="I62" s="141">
        <v>-6.3170396588625106</v>
      </c>
      <c r="J62" s="2">
        <v>6440.9768255334902</v>
      </c>
      <c r="K62" s="139">
        <v>-17.421041967977967</v>
      </c>
      <c r="L62" s="1">
        <v>872.9718807355348</v>
      </c>
      <c r="M62" s="139">
        <v>11779.821245832336</v>
      </c>
      <c r="N62" s="3"/>
      <c r="O62" s="4"/>
      <c r="P62" s="5">
        <v>39820.321825729989</v>
      </c>
      <c r="Q62" s="6">
        <v>231329.66003369799</v>
      </c>
      <c r="R62" s="164"/>
      <c r="S62" s="164"/>
      <c r="U62" s="193"/>
    </row>
    <row r="63" spans="1:21" ht="14.25" customHeight="1">
      <c r="A63" s="137"/>
      <c r="B63" s="159">
        <v>5</v>
      </c>
      <c r="C63" s="152">
        <v>-5.5105271852218252E-2</v>
      </c>
      <c r="D63" s="153">
        <v>-17.592292899129301</v>
      </c>
      <c r="E63" s="154">
        <v>-0.11659674301098821</v>
      </c>
      <c r="F63" s="155">
        <v>7.9296404198589299</v>
      </c>
      <c r="G63" s="156">
        <v>798.38499999999999</v>
      </c>
      <c r="H63" s="1">
        <v>7801.3113607126361</v>
      </c>
      <c r="I63" s="141">
        <v>-10.149116888760567</v>
      </c>
      <c r="J63" s="2">
        <v>6944.8494527898501</v>
      </c>
      <c r="K63" s="139">
        <v>-18.184316056845507</v>
      </c>
      <c r="L63" s="1">
        <v>856.46190792278594</v>
      </c>
      <c r="M63" s="139">
        <v>341.24569758516196</v>
      </c>
      <c r="N63" s="147">
        <v>-3457.438146499675</v>
      </c>
      <c r="O63" s="7">
        <f>O60+N63</f>
        <v>-2944.3969768804086</v>
      </c>
      <c r="P63" s="5">
        <v>39626.064625840001</v>
      </c>
      <c r="Q63" s="6">
        <v>230312.57522072599</v>
      </c>
      <c r="U63" s="193"/>
    </row>
    <row r="64" spans="1:21" ht="14.25" customHeight="1">
      <c r="A64" s="137"/>
      <c r="B64" s="159">
        <v>6</v>
      </c>
      <c r="C64" s="152">
        <v>-0.52941723612615066</v>
      </c>
      <c r="D64" s="153">
        <v>-16.052715581286158</v>
      </c>
      <c r="E64" s="154">
        <v>0.9250373556466851</v>
      </c>
      <c r="F64" s="155">
        <v>7.5103157372722551</v>
      </c>
      <c r="G64" s="156">
        <v>799.16</v>
      </c>
      <c r="H64" s="1">
        <v>7787.6978395102233</v>
      </c>
      <c r="I64" s="141">
        <v>-4.934161647030189</v>
      </c>
      <c r="J64" s="2">
        <v>6344.2846261436898</v>
      </c>
      <c r="K64" s="139">
        <v>-25.786570688766641</v>
      </c>
      <c r="L64" s="1">
        <v>1443.4132133665335</v>
      </c>
      <c r="M64" s="139">
        <v>504.54155413027257</v>
      </c>
      <c r="N64" s="8"/>
      <c r="O64" s="9"/>
      <c r="P64" s="5">
        <v>39497.361288469991</v>
      </c>
      <c r="Q64" s="6">
        <v>231643.44869531799</v>
      </c>
      <c r="U64" s="193"/>
    </row>
    <row r="65" spans="1:21" ht="14.25" customHeight="1">
      <c r="A65" s="137"/>
      <c r="B65" s="159">
        <v>7</v>
      </c>
      <c r="C65" s="152">
        <v>-1.1609551720736411</v>
      </c>
      <c r="D65" s="153">
        <v>-13.941074675424902</v>
      </c>
      <c r="E65" s="154">
        <v>0.20765347572389015</v>
      </c>
      <c r="F65" s="155">
        <v>6.9810395381746826</v>
      </c>
      <c r="G65" s="156">
        <v>815.86666666666667</v>
      </c>
      <c r="H65" s="1">
        <v>7177.6732765605993</v>
      </c>
      <c r="I65" s="141">
        <v>-10.231610308312911</v>
      </c>
      <c r="J65" s="2">
        <v>6602.9848351110304</v>
      </c>
      <c r="K65" s="139">
        <v>-16.820676663038071</v>
      </c>
      <c r="L65" s="1">
        <v>574.68844144956893</v>
      </c>
      <c r="M65" s="139">
        <v>899.17005874539041</v>
      </c>
      <c r="N65" s="3"/>
      <c r="O65" s="4"/>
      <c r="P65" s="5">
        <v>40675.705848359998</v>
      </c>
      <c r="Q65" s="6">
        <v>236962.95369140399</v>
      </c>
      <c r="U65" s="193"/>
    </row>
    <row r="66" spans="1:21" ht="14.25" customHeight="1">
      <c r="A66" s="137"/>
      <c r="B66" s="159">
        <v>8</v>
      </c>
      <c r="C66" s="152">
        <v>-0.61098853472585368</v>
      </c>
      <c r="D66" s="153">
        <v>-10.879689157137019</v>
      </c>
      <c r="E66" s="154">
        <v>-0.4872325093926877</v>
      </c>
      <c r="F66" s="155">
        <v>5.9681072435264104</v>
      </c>
      <c r="G66" s="156">
        <v>856.24347826086955</v>
      </c>
      <c r="H66" s="1">
        <v>7904.0565675757489</v>
      </c>
      <c r="I66" s="141">
        <v>-1.8500635701903301</v>
      </c>
      <c r="J66" s="2">
        <v>7422.0778332439704</v>
      </c>
      <c r="K66" s="139">
        <v>-17.682151403089673</v>
      </c>
      <c r="L66" s="1">
        <v>481.97873433177847</v>
      </c>
      <c r="M66" s="139">
        <v>150.03297319955942</v>
      </c>
      <c r="N66" s="147">
        <v>-5295.7602738686855</v>
      </c>
      <c r="O66" s="7">
        <f>O63+N66</f>
        <v>-8240.1572507490946</v>
      </c>
      <c r="P66" s="5">
        <v>41124.644584530004</v>
      </c>
      <c r="Q66" s="6">
        <v>235744.43124537799</v>
      </c>
      <c r="U66" s="193"/>
    </row>
    <row r="67" spans="1:21" ht="14.25" customHeight="1">
      <c r="A67" s="137"/>
      <c r="B67" s="159">
        <v>9</v>
      </c>
      <c r="C67" s="152">
        <v>1.1997941099560316</v>
      </c>
      <c r="D67" s="153">
        <v>-8.8991959616135716</v>
      </c>
      <c r="E67" s="154">
        <v>-0.11178105406315364</v>
      </c>
      <c r="F67" s="155">
        <v>4.9728046815683102</v>
      </c>
      <c r="G67" s="156">
        <v>884.40368421052619</v>
      </c>
      <c r="H67" s="1">
        <v>7227.4801349648396</v>
      </c>
      <c r="I67" s="141">
        <v>-8.9534835229423066</v>
      </c>
      <c r="J67" s="2">
        <v>6341.0776638564403</v>
      </c>
      <c r="K67" s="139">
        <v>-20.720733403480306</v>
      </c>
      <c r="L67" s="1">
        <v>886.40247110839937</v>
      </c>
      <c r="M67" s="139">
        <v>1572.9680844807763</v>
      </c>
      <c r="N67" s="158"/>
      <c r="O67" s="9"/>
      <c r="P67" s="5">
        <v>41402.110733650006</v>
      </c>
      <c r="Q67" s="6">
        <v>232655.75032611599</v>
      </c>
      <c r="U67" s="193"/>
    </row>
    <row r="68" spans="1:21" ht="14.25" customHeight="1">
      <c r="A68" s="137"/>
      <c r="B68" s="159">
        <v>10</v>
      </c>
      <c r="C68" s="152">
        <v>-0.62374834866875117</v>
      </c>
      <c r="D68" s="153">
        <v>-6.8148142756040979</v>
      </c>
      <c r="E68" s="154">
        <v>1.8172139179828406E-2</v>
      </c>
      <c r="F68" s="155">
        <v>5.1241678852876005</v>
      </c>
      <c r="G68" s="156">
        <v>926.83000000000015</v>
      </c>
      <c r="H68" s="1">
        <v>7800.4659296595164</v>
      </c>
      <c r="I68" s="141">
        <v>-4.7936104226692038</v>
      </c>
      <c r="J68" s="2">
        <v>7096.9764338089199</v>
      </c>
      <c r="K68" s="139">
        <v>1.2300778965917747</v>
      </c>
      <c r="L68" s="1">
        <v>703.48949585059654</v>
      </c>
      <c r="M68" s="139">
        <v>-40.507178063128094</v>
      </c>
      <c r="N68" s="3"/>
      <c r="O68" s="4"/>
      <c r="P68" s="5">
        <v>42567.339703730009</v>
      </c>
      <c r="Q68" s="6">
        <v>232337.47337438501</v>
      </c>
      <c r="U68" s="193"/>
    </row>
    <row r="69" spans="1:21" ht="14.25" customHeight="1">
      <c r="A69" s="137"/>
      <c r="B69" s="159">
        <v>11</v>
      </c>
      <c r="C69" s="152">
        <v>-0.92188570399074354</v>
      </c>
      <c r="D69" s="153">
        <v>-4.7243004426445463</v>
      </c>
      <c r="E69" s="154">
        <v>4.1440137443760072E-2</v>
      </c>
      <c r="F69" s="155">
        <v>4.5981861024056991</v>
      </c>
      <c r="G69" s="156">
        <v>884.97142857142865</v>
      </c>
      <c r="H69" s="1">
        <v>7739.1457714665758</v>
      </c>
      <c r="I69" s="141">
        <v>-3.8310288974634621</v>
      </c>
      <c r="J69" s="2">
        <v>6399.0071814885196</v>
      </c>
      <c r="K69" s="139">
        <v>-15.88331665310394</v>
      </c>
      <c r="L69" s="1">
        <v>1340.1385899780562</v>
      </c>
      <c r="M69" s="139">
        <v>204.475054075419</v>
      </c>
      <c r="N69" s="147">
        <v>-3658.8801053187053</v>
      </c>
      <c r="O69" s="7">
        <f>O66+N69</f>
        <v>-11899.0373560678</v>
      </c>
      <c r="P69" s="5">
        <v>43216.720631799995</v>
      </c>
      <c r="Q69" s="6">
        <v>237807.16538665901</v>
      </c>
      <c r="U69" s="193"/>
    </row>
    <row r="70" spans="1:21" ht="14.25" customHeight="1" thickBot="1">
      <c r="A70" s="143"/>
      <c r="B70" s="160">
        <v>12</v>
      </c>
      <c r="C70" s="194">
        <v>3.6958254871508389</v>
      </c>
      <c r="D70" s="161">
        <v>-2.844136307895806</v>
      </c>
      <c r="E70" s="195">
        <v>1.0899899585714135</v>
      </c>
      <c r="F70" s="196">
        <v>4.0287546647255423</v>
      </c>
      <c r="G70" s="162">
        <v>874.83684210526303</v>
      </c>
      <c r="H70" s="18">
        <v>7921.5073790434999</v>
      </c>
      <c r="I70" s="145">
        <v>-15.173968210474397</v>
      </c>
      <c r="J70" s="14">
        <v>6136.6872249148901</v>
      </c>
      <c r="K70" s="144">
        <v>-13.793167717177457</v>
      </c>
      <c r="L70" s="18">
        <v>1784.8201541286098</v>
      </c>
      <c r="M70" s="161">
        <v>-19.601645250732219</v>
      </c>
      <c r="N70" s="163"/>
      <c r="O70" s="19"/>
      <c r="P70" s="20">
        <v>46353.101531090011</v>
      </c>
      <c r="Q70" s="21">
        <v>240968.25817123801</v>
      </c>
      <c r="S70" s="164"/>
      <c r="U70" s="193"/>
    </row>
    <row r="71" spans="1:21" ht="14.25" customHeight="1">
      <c r="A71" s="88">
        <v>2024</v>
      </c>
      <c r="B71" s="89">
        <v>1</v>
      </c>
      <c r="C71" s="90">
        <v>0.65223473917745967</v>
      </c>
      <c r="D71" s="98">
        <v>-0.57353257460908136</v>
      </c>
      <c r="E71" s="165">
        <v>0.62249976015151809</v>
      </c>
      <c r="F71" s="97">
        <v>3.498353432206569</v>
      </c>
      <c r="G71" s="92">
        <v>911.35454545454559</v>
      </c>
      <c r="H71" s="166">
        <v>9447.5841117</v>
      </c>
      <c r="I71" s="136">
        <v>6.1991938951398318</v>
      </c>
      <c r="J71" s="166">
        <v>6516.1701282000004</v>
      </c>
      <c r="K71" s="98">
        <v>3.5810387074582506</v>
      </c>
      <c r="L71" s="166">
        <v>2931.4139834999996</v>
      </c>
      <c r="M71" s="98">
        <v>12.521351569894145</v>
      </c>
      <c r="N71" s="147"/>
      <c r="O71" s="7"/>
      <c r="P71" s="22">
        <v>47084.726321390001</v>
      </c>
      <c r="Q71" s="167">
        <v>244729.28528001101</v>
      </c>
      <c r="R71" s="164"/>
      <c r="S71" s="164"/>
      <c r="U71" s="193"/>
    </row>
    <row r="72" spans="1:21" ht="14.15" customHeight="1">
      <c r="A72" s="137"/>
      <c r="B72" s="159">
        <v>2</v>
      </c>
      <c r="C72" s="138">
        <v>-0.41377373049843458</v>
      </c>
      <c r="D72" s="139">
        <v>0.71778395422252839</v>
      </c>
      <c r="E72" s="140">
        <v>0.43674304391672081</v>
      </c>
      <c r="F72" s="141">
        <v>4.2492925074693488</v>
      </c>
      <c r="G72" s="142">
        <v>965.57142857142878</v>
      </c>
      <c r="H72" s="2">
        <v>7933.0270995999999</v>
      </c>
      <c r="I72" s="141">
        <v>1.9820108765006283</v>
      </c>
      <c r="J72" s="2">
        <v>6001.1204967000003</v>
      </c>
      <c r="K72" s="139">
        <v>-5.3150779363555163</v>
      </c>
      <c r="L72" s="2">
        <v>1931.9066028999996</v>
      </c>
      <c r="M72" s="139">
        <v>34.080116800711721</v>
      </c>
      <c r="N72" s="147">
        <v>360.17864030982673</v>
      </c>
      <c r="O72" s="7">
        <f>N72</f>
        <v>360.17864030982673</v>
      </c>
      <c r="P72" s="16">
        <v>46552.078445509993</v>
      </c>
      <c r="Q72" s="10">
        <v>242781.430500113</v>
      </c>
      <c r="R72" s="164"/>
      <c r="S72" s="164"/>
      <c r="U72" s="193"/>
    </row>
    <row r="73" spans="1:21" ht="14.25" customHeight="1">
      <c r="A73" s="137"/>
      <c r="B73" s="159">
        <v>3</v>
      </c>
      <c r="C73" s="152">
        <v>-0.35036851645487976</v>
      </c>
      <c r="D73" s="153">
        <v>0.84544128215826575</v>
      </c>
      <c r="E73" s="154">
        <v>0.80270566458664483</v>
      </c>
      <c r="F73" s="155">
        <v>4.1931360793342476</v>
      </c>
      <c r="G73" s="156">
        <v>968.15799999999979</v>
      </c>
      <c r="H73" s="1">
        <v>8271.3527716000008</v>
      </c>
      <c r="I73" s="141">
        <v>-10.183696661218466</v>
      </c>
      <c r="J73" s="2">
        <v>6110.1828556999999</v>
      </c>
      <c r="K73" s="139">
        <v>-11.139956148053676</v>
      </c>
      <c r="L73" s="1">
        <v>2161.1699159000009</v>
      </c>
      <c r="M73" s="139">
        <v>-7.3652590968038085</v>
      </c>
      <c r="N73" s="157"/>
      <c r="O73" s="17"/>
      <c r="P73" s="5">
        <v>45715.664231660005</v>
      </c>
      <c r="Q73" s="6">
        <v>241884.070071561</v>
      </c>
      <c r="R73" s="164"/>
      <c r="S73" s="164"/>
      <c r="U73" s="193"/>
    </row>
    <row r="74" spans="1:21" ht="14.25" customHeight="1">
      <c r="A74" s="137"/>
      <c r="B74" s="159">
        <v>4</v>
      </c>
      <c r="C74" s="152">
        <v>0.99920036724525652</v>
      </c>
      <c r="D74" s="153">
        <v>1.7981214637585508</v>
      </c>
      <c r="E74" s="154">
        <v>0.7821185739591785</v>
      </c>
      <c r="F74" s="155">
        <v>4.2789415663871955</v>
      </c>
      <c r="G74" s="156">
        <v>957.98727272727274</v>
      </c>
      <c r="H74" s="1">
        <v>8583.0080104000008</v>
      </c>
      <c r="I74" s="141">
        <v>17.351219636572289</v>
      </c>
      <c r="J74" s="2">
        <v>6556.4948977000004</v>
      </c>
      <c r="K74" s="139">
        <v>1.7934868467244014</v>
      </c>
      <c r="L74" s="1">
        <v>2026.5131127000004</v>
      </c>
      <c r="M74" s="139">
        <v>132.13956341784262</v>
      </c>
      <c r="N74" s="3"/>
      <c r="O74" s="4"/>
      <c r="P74" s="5">
        <v>43908.020906799997</v>
      </c>
      <c r="Q74" s="6">
        <v>241300.545455691</v>
      </c>
      <c r="R74" s="164"/>
      <c r="S74" s="164"/>
      <c r="U74" s="193"/>
    </row>
    <row r="75" spans="1:21" ht="14.25" customHeight="1">
      <c r="A75" s="137"/>
      <c r="B75" s="159">
        <v>5</v>
      </c>
      <c r="C75" s="152">
        <v>-0.9384979612061084</v>
      </c>
      <c r="D75" s="153">
        <v>0.89834847849854516</v>
      </c>
      <c r="E75" s="154">
        <v>-9.8492829674590165E-2</v>
      </c>
      <c r="F75" s="155">
        <v>4.2978421730883065</v>
      </c>
      <c r="G75" s="156">
        <v>914.78571428571445</v>
      </c>
      <c r="H75" s="1">
        <v>8111.8671753999997</v>
      </c>
      <c r="I75" s="141">
        <v>3.980815536363802</v>
      </c>
      <c r="J75" s="2">
        <v>6451.9011995999999</v>
      </c>
      <c r="K75" s="139">
        <v>-7.0980408796597505</v>
      </c>
      <c r="L75" s="1">
        <v>1659.9659757999998</v>
      </c>
      <c r="M75" s="139">
        <v>93.816673041068114</v>
      </c>
      <c r="N75" s="147">
        <v>-2423.5613455932821</v>
      </c>
      <c r="O75" s="7">
        <f>O72+N75</f>
        <v>-2063.3827052834554</v>
      </c>
      <c r="P75" s="5">
        <v>45833.671015760017</v>
      </c>
      <c r="Q75" s="6">
        <v>245404.946274869</v>
      </c>
    </row>
    <row r="76" spans="1:21" ht="14.25" customHeight="1">
      <c r="A76" s="137"/>
      <c r="B76" s="159">
        <v>6</v>
      </c>
      <c r="C76" s="152">
        <v>0.74012423275369166</v>
      </c>
      <c r="D76" s="153">
        <v>2.1861124985306457</v>
      </c>
      <c r="E76" s="154">
        <v>1.0033089260399919</v>
      </c>
      <c r="F76" s="155">
        <v>4.3787294941081134</v>
      </c>
      <c r="G76" s="156">
        <v>929.26666666666665</v>
      </c>
      <c r="H76" s="1">
        <v>7577.9521314000003</v>
      </c>
      <c r="I76" s="141">
        <v>-2.6932954055574165</v>
      </c>
      <c r="J76" s="2">
        <v>5707.4951287000004</v>
      </c>
      <c r="K76" s="139">
        <v>-10.037215146678491</v>
      </c>
      <c r="L76" s="1">
        <v>1870.4570027</v>
      </c>
      <c r="M76" s="139">
        <v>29.585692120515812</v>
      </c>
      <c r="N76" s="8"/>
      <c r="O76" s="9"/>
      <c r="P76" s="5">
        <v>44063.061770270004</v>
      </c>
      <c r="Q76" s="6">
        <v>243662.33071068799</v>
      </c>
    </row>
    <row r="77" spans="1:21" ht="14.25" customHeight="1">
      <c r="A77" s="137"/>
      <c r="B77" s="159">
        <v>7</v>
      </c>
      <c r="C77" s="152">
        <v>-0.21669457451739538</v>
      </c>
      <c r="D77" s="153">
        <v>3.1623493674501901</v>
      </c>
      <c r="E77" s="154">
        <v>1.1801230699395981</v>
      </c>
      <c r="F77" s="155">
        <v>5.3916774795679023</v>
      </c>
      <c r="G77" s="156">
        <v>937.55</v>
      </c>
      <c r="H77" s="1">
        <v>8222.4012789000008</v>
      </c>
      <c r="I77" s="141">
        <v>14.555245998045962</v>
      </c>
      <c r="J77" s="2">
        <v>7081.2002019000001</v>
      </c>
      <c r="K77" s="139">
        <v>7.2424120110966328</v>
      </c>
      <c r="L77" s="1">
        <v>1141.2010770000006</v>
      </c>
      <c r="M77" s="139">
        <v>98.57734986308148</v>
      </c>
      <c r="N77" s="3"/>
      <c r="O77" s="4"/>
      <c r="P77" s="5">
        <v>45500.115591510003</v>
      </c>
      <c r="Q77" s="6">
        <v>247781.69334829101</v>
      </c>
    </row>
    <row r="78" spans="1:21" ht="14.25" customHeight="1">
      <c r="A78" s="137"/>
      <c r="B78" s="159">
        <v>8</v>
      </c>
      <c r="C78" s="152">
        <v>-1.241378160575124</v>
      </c>
      <c r="D78" s="153">
        <v>2.5080267832860326</v>
      </c>
      <c r="E78" s="154">
        <v>0.26796669193545064</v>
      </c>
      <c r="F78" s="155">
        <v>6.1914915402784043</v>
      </c>
      <c r="G78" s="156">
        <v>927.83523809523831</v>
      </c>
      <c r="H78" s="1">
        <v>8103.3513548999999</v>
      </c>
      <c r="I78" s="141">
        <v>2.5214241019200667</v>
      </c>
      <c r="J78" s="2">
        <v>6823.6150436999997</v>
      </c>
      <c r="K78" s="139">
        <v>-8.0632782758409896</v>
      </c>
      <c r="L78" s="1">
        <v>1279.7363112000003</v>
      </c>
      <c r="M78" s="139">
        <v>165.51717327824497</v>
      </c>
      <c r="N78" s="147">
        <v>-3139.6352277854512</v>
      </c>
      <c r="O78" s="7">
        <f>O75+N78</f>
        <v>-5203.0179330689061</v>
      </c>
      <c r="P78" s="5">
        <v>46263.828475020011</v>
      </c>
      <c r="Q78" s="6">
        <v>250197.90733237501</v>
      </c>
    </row>
    <row r="79" spans="1:21" ht="14.25" customHeight="1">
      <c r="A79" s="137"/>
      <c r="B79" s="159">
        <v>9</v>
      </c>
      <c r="C79" s="152">
        <v>1.4440991236556622</v>
      </c>
      <c r="D79" s="153">
        <v>2.7554899832645141</v>
      </c>
      <c r="E79" s="154">
        <v>1.2768139439511828E-3</v>
      </c>
      <c r="F79" s="155">
        <v>6.3116837287139349</v>
      </c>
      <c r="G79" s="156">
        <v>925.7827777777776</v>
      </c>
      <c r="H79" s="1">
        <v>7961.1824565999996</v>
      </c>
      <c r="I79" s="141">
        <v>10.151564693836823</v>
      </c>
      <c r="J79" s="2">
        <v>6048.2778528999997</v>
      </c>
      <c r="K79" s="139">
        <v>-4.6175086708900022</v>
      </c>
      <c r="L79" s="1">
        <v>1912.9046036999998</v>
      </c>
      <c r="M79" s="139">
        <v>115.80542316268748</v>
      </c>
      <c r="N79" s="158"/>
      <c r="O79" s="9"/>
      <c r="P79" s="5">
        <v>45628.700129839999</v>
      </c>
      <c r="Q79" s="6">
        <v>254443.00606610099</v>
      </c>
    </row>
    <row r="80" spans="1:21" ht="14.25" customHeight="1">
      <c r="A80" s="137"/>
      <c r="B80" s="159">
        <v>10</v>
      </c>
      <c r="C80" s="152">
        <v>-0.94642856484838944</v>
      </c>
      <c r="D80" s="153">
        <v>2.4218371922759774</v>
      </c>
      <c r="E80" s="154">
        <v>-0.18461224691541656</v>
      </c>
      <c r="F80" s="155">
        <v>6.0961394025320859</v>
      </c>
      <c r="G80" s="156">
        <v>938.36956521739125</v>
      </c>
      <c r="H80" s="1">
        <v>8588.0230628999998</v>
      </c>
      <c r="I80" s="141">
        <v>10.096283226441315</v>
      </c>
      <c r="J80" s="2">
        <v>7138.6772432999996</v>
      </c>
      <c r="K80" s="139">
        <v>0.58758557084146457</v>
      </c>
      <c r="L80" s="1">
        <v>1449.3458196000001</v>
      </c>
      <c r="M80" s="139">
        <v>106.02238244475575</v>
      </c>
      <c r="N80" s="3"/>
      <c r="O80" s="4"/>
      <c r="P80" s="5">
        <v>44622.178335669996</v>
      </c>
      <c r="Q80" s="6">
        <v>249170.25186596499</v>
      </c>
    </row>
    <row r="81" spans="1:19" ht="14.25" customHeight="1">
      <c r="A81" s="137"/>
      <c r="B81" s="159">
        <v>11</v>
      </c>
      <c r="C81" s="152">
        <v>1.3428640811263604</v>
      </c>
      <c r="D81" s="153">
        <v>4.7630185462074426</v>
      </c>
      <c r="E81" s="154">
        <v>-0.22658364451805246</v>
      </c>
      <c r="F81" s="155">
        <v>5.8118943087474673</v>
      </c>
      <c r="G81" s="156">
        <v>972.22249999999985</v>
      </c>
      <c r="H81" s="1">
        <v>7941.301179</v>
      </c>
      <c r="I81" s="141">
        <v>2.6121152579752449</v>
      </c>
      <c r="J81" s="2">
        <v>6558.6232739999996</v>
      </c>
      <c r="K81" s="139">
        <v>2.4943883947064149</v>
      </c>
      <c r="L81" s="1">
        <v>1382.6779050000005</v>
      </c>
      <c r="M81" s="139">
        <v>3.1742474502313103</v>
      </c>
      <c r="N81" s="147"/>
      <c r="O81" s="7"/>
      <c r="P81" s="5">
        <v>44818.523667520007</v>
      </c>
      <c r="Q81" s="6"/>
    </row>
    <row r="82" spans="1:19" ht="14.25" customHeight="1" thickBot="1">
      <c r="A82" s="143"/>
      <c r="B82" s="160">
        <v>12</v>
      </c>
      <c r="C82" s="194"/>
      <c r="D82" s="161"/>
      <c r="E82" s="195"/>
      <c r="F82" s="196"/>
      <c r="G82" s="162"/>
      <c r="H82" s="18"/>
      <c r="I82" s="145"/>
      <c r="J82" s="14"/>
      <c r="K82" s="144"/>
      <c r="L82" s="18"/>
      <c r="M82" s="161"/>
      <c r="N82" s="163"/>
      <c r="O82" s="19"/>
      <c r="P82" s="20"/>
      <c r="Q82" s="21"/>
      <c r="S82" s="164"/>
    </row>
    <row r="83" spans="1:19">
      <c r="A83" s="257" t="s">
        <v>90</v>
      </c>
      <c r="B83" s="257"/>
      <c r="C83" s="258"/>
      <c r="D83" s="258"/>
      <c r="E83" s="258"/>
      <c r="F83" s="258"/>
      <c r="G83" s="258"/>
      <c r="H83" s="23"/>
      <c r="I83" s="259"/>
      <c r="J83" s="260"/>
      <c r="K83" s="259"/>
      <c r="L83" s="23"/>
      <c r="M83" s="258"/>
      <c r="N83" s="261"/>
      <c r="O83" s="28"/>
      <c r="P83" s="23"/>
      <c r="Q83" s="262"/>
    </row>
    <row r="84" spans="1:19">
      <c r="A84" s="42" t="s">
        <v>89</v>
      </c>
      <c r="C84" s="263"/>
      <c r="D84" s="263"/>
      <c r="E84" s="263"/>
      <c r="F84" s="263"/>
      <c r="G84" s="263"/>
      <c r="H84" s="205"/>
      <c r="I84" s="252"/>
      <c r="J84" s="24"/>
      <c r="K84" s="252"/>
      <c r="L84" s="205"/>
      <c r="M84" s="263"/>
      <c r="N84" s="264"/>
      <c r="O84" s="204"/>
      <c r="P84" s="205"/>
      <c r="Q84" s="25"/>
    </row>
    <row r="85" spans="1:19">
      <c r="C85" s="263"/>
      <c r="D85" s="263"/>
      <c r="E85" s="263"/>
      <c r="F85" s="263"/>
      <c r="G85" s="263"/>
      <c r="H85" s="205"/>
      <c r="I85" s="252"/>
      <c r="J85" s="24"/>
      <c r="K85" s="252"/>
      <c r="L85" s="205"/>
      <c r="M85" s="263"/>
      <c r="N85" s="264"/>
      <c r="O85" s="204"/>
      <c r="P85" s="205"/>
      <c r="Q85" s="25"/>
    </row>
    <row r="86" spans="1:19">
      <c r="C86" s="263"/>
      <c r="D86" s="263"/>
      <c r="E86" s="263"/>
      <c r="F86" s="263"/>
      <c r="G86" s="263"/>
      <c r="H86" s="205"/>
      <c r="I86" s="252"/>
      <c r="J86" s="205"/>
      <c r="K86" s="263"/>
      <c r="L86" s="205"/>
      <c r="M86" s="263"/>
      <c r="N86" s="207"/>
      <c r="O86" s="206"/>
      <c r="P86" s="205"/>
      <c r="Q86" s="25"/>
    </row>
    <row r="87" spans="1:19">
      <c r="C87" s="263"/>
      <c r="D87" s="263"/>
      <c r="E87" s="263"/>
      <c r="F87" s="263"/>
      <c r="G87" s="263"/>
      <c r="H87" s="205"/>
      <c r="I87" s="252"/>
      <c r="J87" s="205"/>
      <c r="K87" s="263"/>
      <c r="L87" s="205"/>
      <c r="M87" s="263"/>
      <c r="N87" s="207"/>
      <c r="O87" s="206"/>
      <c r="P87" s="205"/>
      <c r="Q87" s="25"/>
    </row>
    <row r="88" spans="1:19">
      <c r="C88" s="263"/>
      <c r="D88" s="263"/>
      <c r="E88" s="263"/>
      <c r="F88" s="263"/>
      <c r="G88" s="263"/>
      <c r="H88" s="205"/>
      <c r="I88" s="252"/>
      <c r="J88" s="205"/>
      <c r="K88" s="263"/>
      <c r="L88" s="205"/>
      <c r="M88" s="263"/>
      <c r="N88" s="207"/>
      <c r="O88" s="206"/>
      <c r="P88" s="205"/>
      <c r="Q88" s="25"/>
    </row>
    <row r="89" spans="1:19">
      <c r="C89" s="263"/>
      <c r="D89" s="263"/>
      <c r="E89" s="263"/>
      <c r="F89" s="263"/>
      <c r="G89" s="265"/>
      <c r="H89" s="205"/>
      <c r="I89" s="252"/>
      <c r="J89" s="205"/>
      <c r="K89" s="263"/>
      <c r="L89" s="205"/>
      <c r="M89" s="263"/>
      <c r="N89" s="206"/>
      <c r="O89" s="206"/>
      <c r="P89" s="205"/>
      <c r="Q89" s="25"/>
    </row>
    <row r="90" spans="1:19">
      <c r="C90" s="263"/>
      <c r="D90" s="263"/>
      <c r="E90" s="263"/>
      <c r="F90" s="263"/>
      <c r="G90" s="263"/>
      <c r="H90" s="205"/>
      <c r="I90" s="252"/>
      <c r="J90" s="205"/>
      <c r="K90" s="263"/>
      <c r="L90" s="205"/>
      <c r="M90" s="263"/>
      <c r="N90" s="266"/>
      <c r="O90" s="206"/>
      <c r="P90" s="205"/>
      <c r="Q90" s="25"/>
    </row>
    <row r="91" spans="1:19">
      <c r="C91" s="263"/>
      <c r="D91" s="263"/>
      <c r="E91" s="263"/>
      <c r="F91" s="263"/>
      <c r="G91" s="263"/>
      <c r="H91" s="205"/>
      <c r="I91" s="252"/>
      <c r="J91" s="205"/>
      <c r="K91" s="263"/>
      <c r="L91" s="205"/>
      <c r="M91" s="263"/>
      <c r="N91" s="266"/>
      <c r="O91" s="206"/>
      <c r="P91" s="205"/>
      <c r="Q91" s="25"/>
    </row>
    <row r="92" spans="1:19">
      <c r="C92" s="263"/>
      <c r="D92" s="263"/>
      <c r="E92" s="263"/>
      <c r="F92" s="263"/>
      <c r="G92" s="263"/>
      <c r="H92" s="205"/>
      <c r="I92" s="252"/>
      <c r="J92" s="205"/>
      <c r="K92" s="263"/>
      <c r="L92" s="205"/>
      <c r="M92" s="263"/>
      <c r="O92" s="206"/>
      <c r="P92" s="205"/>
      <c r="Q92" s="25"/>
    </row>
    <row r="93" spans="1:19">
      <c r="C93" s="263"/>
      <c r="D93" s="263"/>
      <c r="E93" s="263"/>
      <c r="F93" s="263"/>
      <c r="G93" s="263"/>
      <c r="H93" s="205"/>
      <c r="I93" s="252"/>
      <c r="J93" s="205"/>
      <c r="K93" s="263"/>
      <c r="L93" s="205"/>
      <c r="M93" s="263"/>
      <c r="O93" s="206"/>
      <c r="P93" s="205"/>
      <c r="Q93" s="26"/>
    </row>
    <row r="94" spans="1:19">
      <c r="C94" s="263"/>
      <c r="D94" s="263"/>
      <c r="E94" s="263"/>
      <c r="F94" s="263"/>
      <c r="G94" s="263"/>
      <c r="H94" s="27"/>
      <c r="I94" s="252"/>
      <c r="J94" s="27"/>
      <c r="K94" s="263"/>
      <c r="L94" s="27"/>
      <c r="M94" s="263"/>
      <c r="O94" s="206"/>
      <c r="P94" s="205"/>
      <c r="Q94" s="25"/>
    </row>
  </sheetData>
  <mergeCells count="14">
    <mergeCell ref="O92:O94"/>
    <mergeCell ref="N86:N88"/>
    <mergeCell ref="O86:O88"/>
    <mergeCell ref="N89:N91"/>
    <mergeCell ref="O89:O91"/>
    <mergeCell ref="N1:O1"/>
    <mergeCell ref="H2:I2"/>
    <mergeCell ref="J2:K2"/>
    <mergeCell ref="L2:M2"/>
    <mergeCell ref="C1:D1"/>
    <mergeCell ref="E1:F1"/>
    <mergeCell ref="H1:I1"/>
    <mergeCell ref="J1:K1"/>
    <mergeCell ref="L1:M1"/>
  </mergeCells>
  <phoneticPr fontId="3"/>
  <conditionalFormatting sqref="U30:U34">
    <cfRule type="cellIs" dxfId="0" priority="1" operator="lessThan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90"/>
  <sheetViews>
    <sheetView view="pageBreakPreview" zoomScaleNormal="100" zoomScaleSheetLayoutView="100" workbookViewId="0">
      <selection activeCell="O14" sqref="O14"/>
    </sheetView>
  </sheetViews>
  <sheetFormatPr defaultColWidth="8.90625" defaultRowHeight="13"/>
  <cols>
    <col min="1" max="1" width="5.08984375" style="42" customWidth="1"/>
    <col min="2" max="2" width="2.6328125" style="42" customWidth="1"/>
    <col min="3" max="15" width="9.90625" style="42" customWidth="1"/>
    <col min="16" max="16384" width="8.90625" style="42"/>
  </cols>
  <sheetData>
    <row r="1" spans="1:17" s="214" customFormat="1">
      <c r="A1" s="208" t="s">
        <v>0</v>
      </c>
      <c r="B1" s="209" t="s">
        <v>1</v>
      </c>
      <c r="C1" s="213" t="s">
        <v>56</v>
      </c>
      <c r="D1" s="212"/>
      <c r="E1" s="213" t="s">
        <v>57</v>
      </c>
      <c r="F1" s="212"/>
      <c r="G1" s="210" t="s">
        <v>58</v>
      </c>
      <c r="H1" s="213" t="s">
        <v>59</v>
      </c>
      <c r="I1" s="212"/>
      <c r="J1" s="213" t="s">
        <v>60</v>
      </c>
      <c r="K1" s="211"/>
      <c r="L1" s="211"/>
      <c r="M1" s="211"/>
      <c r="N1" s="211"/>
      <c r="O1" s="212"/>
    </row>
    <row r="2" spans="1:17" s="214" customFormat="1">
      <c r="A2" s="215"/>
      <c r="B2" s="216"/>
      <c r="C2" s="218" t="s">
        <v>61</v>
      </c>
      <c r="D2" s="216" t="s">
        <v>62</v>
      </c>
      <c r="E2" s="219" t="s">
        <v>63</v>
      </c>
      <c r="F2" s="220"/>
      <c r="G2" s="217" t="s">
        <v>64</v>
      </c>
      <c r="H2" s="219" t="s">
        <v>65</v>
      </c>
      <c r="I2" s="220"/>
      <c r="J2" s="267"/>
      <c r="K2" s="221"/>
      <c r="L2" s="221"/>
      <c r="M2" s="221"/>
      <c r="N2" s="221"/>
      <c r="O2" s="222"/>
    </row>
    <row r="3" spans="1:17" s="214" customFormat="1" ht="14.25" customHeight="1">
      <c r="A3" s="215"/>
      <c r="B3" s="216"/>
      <c r="C3" s="218" t="s">
        <v>67</v>
      </c>
      <c r="D3" s="225" t="s">
        <v>66</v>
      </c>
      <c r="E3" s="218" t="s">
        <v>67</v>
      </c>
      <c r="F3" s="225" t="s">
        <v>66</v>
      </c>
      <c r="G3" s="217" t="s">
        <v>97</v>
      </c>
      <c r="H3" s="218"/>
      <c r="I3" s="225"/>
      <c r="J3" s="268" t="s">
        <v>61</v>
      </c>
      <c r="K3" s="269" t="s">
        <v>68</v>
      </c>
      <c r="L3" s="269" t="s">
        <v>69</v>
      </c>
      <c r="M3" s="269" t="s">
        <v>70</v>
      </c>
      <c r="N3" s="269" t="s">
        <v>71</v>
      </c>
      <c r="O3" s="225" t="s">
        <v>72</v>
      </c>
    </row>
    <row r="4" spans="1:17" s="214" customFormat="1" ht="13.5" thickBot="1">
      <c r="A4" s="227" t="s">
        <v>25</v>
      </c>
      <c r="B4" s="228"/>
      <c r="C4" s="230" t="s">
        <v>26</v>
      </c>
      <c r="D4" s="232" t="s">
        <v>26</v>
      </c>
      <c r="E4" s="230" t="s">
        <v>27</v>
      </c>
      <c r="F4" s="231" t="s">
        <v>26</v>
      </c>
      <c r="G4" s="229" t="s">
        <v>26</v>
      </c>
      <c r="H4" s="230" t="s">
        <v>73</v>
      </c>
      <c r="I4" s="232" t="s">
        <v>26</v>
      </c>
      <c r="J4" s="270"/>
      <c r="K4" s="271" t="s">
        <v>74</v>
      </c>
      <c r="L4" s="271" t="s">
        <v>75</v>
      </c>
      <c r="M4" s="271" t="s">
        <v>76</v>
      </c>
      <c r="N4" s="271" t="s">
        <v>76</v>
      </c>
      <c r="O4" s="272" t="s">
        <v>76</v>
      </c>
    </row>
    <row r="5" spans="1:17" s="214" customFormat="1">
      <c r="A5" s="234"/>
      <c r="B5" s="235"/>
      <c r="C5" s="187" t="s">
        <v>29</v>
      </c>
      <c r="D5" s="188"/>
      <c r="E5" s="189" t="s">
        <v>29</v>
      </c>
      <c r="F5" s="186"/>
      <c r="G5" s="185" t="s">
        <v>29</v>
      </c>
      <c r="H5" s="189" t="s">
        <v>77</v>
      </c>
      <c r="I5" s="29" t="s">
        <v>29</v>
      </c>
      <c r="J5" s="187" t="s">
        <v>78</v>
      </c>
      <c r="K5" s="273" t="s">
        <v>78</v>
      </c>
      <c r="L5" s="237" t="s">
        <v>78</v>
      </c>
      <c r="M5" s="236" t="s">
        <v>78</v>
      </c>
      <c r="N5" s="236" t="s">
        <v>78</v>
      </c>
      <c r="O5" s="188" t="s">
        <v>78</v>
      </c>
    </row>
    <row r="6" spans="1:17">
      <c r="A6" s="30">
        <v>2019</v>
      </c>
      <c r="B6" s="31"/>
      <c r="C6" s="274">
        <v>-12.816499474621736</v>
      </c>
      <c r="D6" s="32" t="s">
        <v>35</v>
      </c>
      <c r="E6" s="33">
        <v>-8.7776085411953062</v>
      </c>
      <c r="F6" s="34" t="s">
        <v>35</v>
      </c>
      <c r="G6" s="239">
        <v>-5.3443075002655327</v>
      </c>
      <c r="H6" s="35">
        <f>SUM(H12:H23)</f>
        <v>372878</v>
      </c>
      <c r="I6" s="36">
        <v>-10.588963116070961</v>
      </c>
      <c r="J6" s="37">
        <f>AVERAGE(J12:J23)</f>
        <v>39.1539702015885</v>
      </c>
      <c r="K6" s="38">
        <f t="shared" ref="K6:O6" si="0">AVERAGE(K12:K23)</f>
        <v>38.312346348101634</v>
      </c>
      <c r="L6" s="39">
        <f t="shared" si="0"/>
        <v>40.070474057792147</v>
      </c>
      <c r="M6" s="40">
        <f t="shared" si="0"/>
        <v>45.658809357688824</v>
      </c>
      <c r="N6" s="40">
        <f t="shared" si="0"/>
        <v>23.60550231257147</v>
      </c>
      <c r="O6" s="41">
        <f t="shared" si="0"/>
        <v>48.131398618096824</v>
      </c>
    </row>
    <row r="7" spans="1:17">
      <c r="A7" s="43">
        <v>2020</v>
      </c>
      <c r="B7" s="44"/>
      <c r="C7" s="275">
        <v>-1.383408375991408</v>
      </c>
      <c r="D7" s="45" t="s">
        <v>41</v>
      </c>
      <c r="E7" s="276">
        <v>6.1113534841366288</v>
      </c>
      <c r="F7" s="46" t="s">
        <v>41</v>
      </c>
      <c r="G7" s="238">
        <v>-21.331856224826453</v>
      </c>
      <c r="H7" s="47">
        <f>SUM(H24:H35)</f>
        <v>258953</v>
      </c>
      <c r="I7" s="48">
        <f>(H7/H6-1)*100</f>
        <v>-30.552888612361151</v>
      </c>
      <c r="J7" s="49">
        <f>AVERAGE(J24:J35)</f>
        <v>26.378732456938128</v>
      </c>
      <c r="K7" s="50">
        <f t="shared" ref="K7:O7" si="1">AVERAGE(K24:K35)</f>
        <v>25.446641076153611</v>
      </c>
      <c r="L7" s="51">
        <f t="shared" si="1"/>
        <v>23.358788036679783</v>
      </c>
      <c r="M7" s="50">
        <f t="shared" si="1"/>
        <v>35.186887880491234</v>
      </c>
      <c r="N7" s="51">
        <f t="shared" si="1"/>
        <v>22.856637424454089</v>
      </c>
      <c r="O7" s="52">
        <f t="shared" si="1"/>
        <v>25.103040086349989</v>
      </c>
    </row>
    <row r="8" spans="1:17">
      <c r="A8" s="53">
        <v>2021</v>
      </c>
      <c r="B8" s="54"/>
      <c r="C8" s="274">
        <v>22.029719557533952</v>
      </c>
      <c r="D8" s="32" t="s">
        <v>41</v>
      </c>
      <c r="E8" s="33">
        <v>13.353775012209695</v>
      </c>
      <c r="F8" s="55" t="s">
        <v>41</v>
      </c>
      <c r="G8" s="239">
        <v>28.934065136306476</v>
      </c>
      <c r="H8" s="35">
        <f>SUM(H36:H47)</f>
        <v>415582</v>
      </c>
      <c r="I8" s="36">
        <f>(H8/H7-1)*100</f>
        <v>60.485493506543662</v>
      </c>
      <c r="J8" s="37">
        <f>AVERAGE(J36:J47)</f>
        <v>33.181280326843265</v>
      </c>
      <c r="K8" s="38">
        <f t="shared" ref="K8:O8" si="2">AVERAGE(K36:K47)</f>
        <v>33.221794446309396</v>
      </c>
      <c r="L8" s="39">
        <f t="shared" si="2"/>
        <v>33.670306746164961</v>
      </c>
      <c r="M8" s="38">
        <f t="shared" si="2"/>
        <v>41.665354156494125</v>
      </c>
      <c r="N8" s="39">
        <f t="shared" si="2"/>
        <v>25.535567029317225</v>
      </c>
      <c r="O8" s="41">
        <f t="shared" si="2"/>
        <v>31.830046876271577</v>
      </c>
    </row>
    <row r="9" spans="1:17">
      <c r="A9" s="53">
        <v>2022</v>
      </c>
      <c r="B9" s="54"/>
      <c r="C9" s="274">
        <v>-4.4258599068753171</v>
      </c>
      <c r="D9" s="32" t="s">
        <v>41</v>
      </c>
      <c r="E9" s="240">
        <v>-6.7943248292234699</v>
      </c>
      <c r="F9" s="55" t="s">
        <v>41</v>
      </c>
      <c r="G9" s="239">
        <v>-6.3622845603535705</v>
      </c>
      <c r="H9" s="35">
        <f>SUM(H48:H59)</f>
        <v>426867</v>
      </c>
      <c r="I9" s="36">
        <f>(H9/H8-1)*100</f>
        <v>2.7154689086630324</v>
      </c>
      <c r="J9" s="37">
        <f>AVERAGE(J48:J59)</f>
        <v>26.611482938130695</v>
      </c>
      <c r="K9" s="38">
        <f t="shared" ref="K9:O9" si="3">AVERAGE(K48:K59)</f>
        <v>29.049926598866776</v>
      </c>
      <c r="L9" s="39">
        <f t="shared" si="3"/>
        <v>25.817147254943837</v>
      </c>
      <c r="M9" s="38">
        <f t="shared" si="3"/>
        <v>32.278761704762779</v>
      </c>
      <c r="N9" s="39">
        <f t="shared" si="3"/>
        <v>23.143582820892334</v>
      </c>
      <c r="O9" s="41">
        <f t="shared" si="3"/>
        <v>22.767995357513424</v>
      </c>
    </row>
    <row r="10" spans="1:17" ht="13.5" thickBot="1">
      <c r="A10" s="30">
        <v>2023</v>
      </c>
      <c r="B10" s="31"/>
      <c r="C10" s="277">
        <v>-4.128990330519656</v>
      </c>
      <c r="D10" s="56" t="s">
        <v>35</v>
      </c>
      <c r="E10" s="278">
        <v>-8.0087765706053915</v>
      </c>
      <c r="F10" s="57" t="s">
        <v>96</v>
      </c>
      <c r="G10" s="279">
        <v>-8.6066059919601816</v>
      </c>
      <c r="H10" s="58">
        <f>SUM(H60:H71)</f>
        <v>313865</v>
      </c>
      <c r="I10" s="59">
        <f>(H10/H9-1)*100</f>
        <v>-26.472414124305701</v>
      </c>
      <c r="J10" s="60">
        <f>AVERAGE(J60:J71)</f>
        <v>28.385568830372719</v>
      </c>
      <c r="K10" s="61">
        <f t="shared" ref="K10:O10" si="4">AVERAGE(K60:K71)</f>
        <v>30.395710699597956</v>
      </c>
      <c r="L10" s="62">
        <f t="shared" si="4"/>
        <v>26.365287451635137</v>
      </c>
      <c r="M10" s="63">
        <f t="shared" si="4"/>
        <v>35.070210598029398</v>
      </c>
      <c r="N10" s="62">
        <f t="shared" si="4"/>
        <v>25.239779955801527</v>
      </c>
      <c r="O10" s="64">
        <f t="shared" si="4"/>
        <v>24.856855128908119</v>
      </c>
    </row>
    <row r="11" spans="1:17" s="214" customFormat="1" ht="13.5" thickBot="1">
      <c r="A11" s="65"/>
      <c r="B11" s="148"/>
      <c r="C11" s="280" t="s">
        <v>36</v>
      </c>
      <c r="D11" s="281" t="s">
        <v>79</v>
      </c>
      <c r="E11" s="244" t="s">
        <v>37</v>
      </c>
      <c r="F11" s="246" t="s">
        <v>38</v>
      </c>
      <c r="G11" s="245" t="s">
        <v>37</v>
      </c>
      <c r="H11" s="244" t="s">
        <v>80</v>
      </c>
      <c r="I11" s="282" t="s">
        <v>37</v>
      </c>
      <c r="J11" s="283" t="s">
        <v>80</v>
      </c>
      <c r="K11" s="284" t="s">
        <v>80</v>
      </c>
      <c r="L11" s="249" t="s">
        <v>80</v>
      </c>
      <c r="M11" s="285" t="s">
        <v>80</v>
      </c>
      <c r="N11" s="246" t="s">
        <v>80</v>
      </c>
      <c r="O11" s="248" t="s">
        <v>80</v>
      </c>
      <c r="Q11" s="42"/>
    </row>
    <row r="12" spans="1:17">
      <c r="A12" s="65">
        <v>2019</v>
      </c>
      <c r="B12" s="66">
        <v>1</v>
      </c>
      <c r="C12" s="197">
        <v>4.1125051438409832</v>
      </c>
      <c r="D12" s="198">
        <v>1.2189355345694652</v>
      </c>
      <c r="E12" s="67">
        <v>0.5</v>
      </c>
      <c r="F12" s="68">
        <v>-0.53294628767354135</v>
      </c>
      <c r="G12" s="69">
        <v>-2.7375179523299709</v>
      </c>
      <c r="H12" s="70">
        <v>36543</v>
      </c>
      <c r="I12" s="71">
        <v>3.456769152369632</v>
      </c>
      <c r="J12" s="72">
        <v>47.047987182420997</v>
      </c>
      <c r="K12" s="73">
        <v>43.548840528516401</v>
      </c>
      <c r="L12" s="68">
        <v>50.327397247353403</v>
      </c>
      <c r="M12" s="74">
        <v>54.969666632576299</v>
      </c>
      <c r="N12" s="74">
        <v>27.450229350700599</v>
      </c>
      <c r="O12" s="75">
        <v>58.943802152958298</v>
      </c>
    </row>
    <row r="13" spans="1:17">
      <c r="A13" s="76"/>
      <c r="B13" s="77">
        <v>2</v>
      </c>
      <c r="C13" s="199">
        <v>4.7517171171294281</v>
      </c>
      <c r="D13" s="200">
        <v>0.84002473782482934</v>
      </c>
      <c r="E13" s="78">
        <v>1.2</v>
      </c>
      <c r="F13" s="79">
        <v>1.2866533000011948</v>
      </c>
      <c r="G13" s="80">
        <v>-2.8512374223217618</v>
      </c>
      <c r="H13" s="81">
        <v>27912</v>
      </c>
      <c r="I13" s="82">
        <v>-5.1483331634213485</v>
      </c>
      <c r="J13" s="83">
        <v>46.277104330208303</v>
      </c>
      <c r="K13" s="84">
        <v>44.148925140690899</v>
      </c>
      <c r="L13" s="79">
        <v>48.751225095930501</v>
      </c>
      <c r="M13" s="85">
        <v>52.559076107883598</v>
      </c>
      <c r="N13" s="85">
        <v>28.679098835730699</v>
      </c>
      <c r="O13" s="86">
        <v>57.247196470805697</v>
      </c>
    </row>
    <row r="14" spans="1:17">
      <c r="A14" s="88"/>
      <c r="B14" s="89">
        <v>3</v>
      </c>
      <c r="C14" s="199">
        <v>3.9792342552405158</v>
      </c>
      <c r="D14" s="201">
        <v>0.13934976283256351</v>
      </c>
      <c r="E14" s="90">
        <v>-0.9</v>
      </c>
      <c r="F14" s="91">
        <v>-3.4011470342976136E-2</v>
      </c>
      <c r="G14" s="92">
        <v>-2.8186763608315624</v>
      </c>
      <c r="H14" s="93">
        <v>30199</v>
      </c>
      <c r="I14" s="94">
        <v>-9.4618497976315386</v>
      </c>
      <c r="J14" s="95">
        <v>42.317798169474599</v>
      </c>
      <c r="K14" s="96">
        <v>41.477588317588697</v>
      </c>
      <c r="L14" s="91">
        <v>46.308202774181197</v>
      </c>
      <c r="M14" s="97">
        <v>48.083635144647197</v>
      </c>
      <c r="N14" s="97">
        <v>23.302186537716299</v>
      </c>
      <c r="O14" s="98">
        <v>52.417378073239398</v>
      </c>
    </row>
    <row r="15" spans="1:17" ht="13.5" customHeight="1">
      <c r="A15" s="76"/>
      <c r="B15" s="77">
        <v>4</v>
      </c>
      <c r="C15" s="199">
        <v>4.3267549290011198</v>
      </c>
      <c r="D15" s="200">
        <v>-0.26990862238219782</v>
      </c>
      <c r="E15" s="78">
        <v>1.7</v>
      </c>
      <c r="F15" s="79">
        <v>0.89043693916290856</v>
      </c>
      <c r="G15" s="80">
        <v>-5.5834187374843918</v>
      </c>
      <c r="H15" s="81">
        <v>32716</v>
      </c>
      <c r="I15" s="82">
        <v>-7.7643078658020892</v>
      </c>
      <c r="J15" s="83">
        <v>43.188250802462399</v>
      </c>
      <c r="K15" s="84">
        <v>42.211550952013397</v>
      </c>
      <c r="L15" s="79">
        <v>46.300476836836602</v>
      </c>
      <c r="M15" s="85">
        <v>49.181625105572898</v>
      </c>
      <c r="N15" s="85">
        <v>23.7807794583195</v>
      </c>
      <c r="O15" s="86">
        <v>54.466821659569703</v>
      </c>
    </row>
    <row r="16" spans="1:17" ht="13.5" customHeight="1">
      <c r="A16" s="88"/>
      <c r="B16" s="89">
        <v>5</v>
      </c>
      <c r="C16" s="199">
        <v>5.2276878529722959</v>
      </c>
      <c r="D16" s="201">
        <v>1.5295731969835469</v>
      </c>
      <c r="E16" s="90">
        <v>2.6</v>
      </c>
      <c r="F16" s="91">
        <v>-1.9496684427148137</v>
      </c>
      <c r="G16" s="92">
        <v>-4.661353690473014</v>
      </c>
      <c r="H16" s="93">
        <v>31204</v>
      </c>
      <c r="I16" s="94">
        <v>-11.673460144927539</v>
      </c>
      <c r="J16" s="95">
        <v>40.659855141669603</v>
      </c>
      <c r="K16" s="96">
        <v>37.962476900641597</v>
      </c>
      <c r="L16" s="91">
        <v>42.347760147625898</v>
      </c>
      <c r="M16" s="97">
        <v>47.486850921093897</v>
      </c>
      <c r="N16" s="97">
        <v>22.006492874959999</v>
      </c>
      <c r="O16" s="98">
        <v>53.495694864026198</v>
      </c>
    </row>
    <row r="17" spans="1:15" ht="13.5" customHeight="1">
      <c r="A17" s="88"/>
      <c r="B17" s="89">
        <v>6</v>
      </c>
      <c r="C17" s="199">
        <v>2.5950032929096256</v>
      </c>
      <c r="D17" s="201">
        <v>-0.81682952768823425</v>
      </c>
      <c r="E17" s="90">
        <v>3.3</v>
      </c>
      <c r="F17" s="91">
        <v>3.9539776627993017</v>
      </c>
      <c r="G17" s="92">
        <v>-4.0582303612858084</v>
      </c>
      <c r="H17" s="93">
        <v>28446</v>
      </c>
      <c r="I17" s="94">
        <v>-14.391477067533408</v>
      </c>
      <c r="J17" s="95">
        <v>37.768769519266499</v>
      </c>
      <c r="K17" s="96">
        <v>37.799999999999997</v>
      </c>
      <c r="L17" s="91">
        <v>38.107953633204197</v>
      </c>
      <c r="M17" s="97">
        <v>42.630012036497803</v>
      </c>
      <c r="N17" s="97">
        <v>20.481299836496898</v>
      </c>
      <c r="O17" s="98">
        <v>49.830038374663197</v>
      </c>
    </row>
    <row r="18" spans="1:15" ht="13.5" customHeight="1">
      <c r="A18" s="76"/>
      <c r="B18" s="77">
        <v>7</v>
      </c>
      <c r="C18" s="199">
        <v>8.607107365354727</v>
      </c>
      <c r="D18" s="200">
        <v>-1.2844803189230203</v>
      </c>
      <c r="E18" s="78">
        <v>-1</v>
      </c>
      <c r="F18" s="79">
        <v>-4.2387112222460832</v>
      </c>
      <c r="G18" s="80">
        <v>-2.5179323357121475</v>
      </c>
      <c r="H18" s="81">
        <v>31474</v>
      </c>
      <c r="I18" s="82">
        <v>0.60412338181237146</v>
      </c>
      <c r="J18" s="83">
        <v>40.250736236572301</v>
      </c>
      <c r="K18" s="84">
        <v>38.799999999999997</v>
      </c>
      <c r="L18" s="79">
        <v>40.566326141357401</v>
      </c>
      <c r="M18" s="85">
        <v>46.37841796875</v>
      </c>
      <c r="N18" s="85">
        <v>22.273403167724599</v>
      </c>
      <c r="O18" s="86">
        <v>53.262794494628899</v>
      </c>
    </row>
    <row r="19" spans="1:15" ht="13.5" customHeight="1">
      <c r="A19" s="76"/>
      <c r="B19" s="77">
        <v>8</v>
      </c>
      <c r="C19" s="199">
        <v>3.5841437597126768</v>
      </c>
      <c r="D19" s="200">
        <v>2.4230774575692671</v>
      </c>
      <c r="E19" s="78">
        <v>4.7</v>
      </c>
      <c r="F19" s="79">
        <v>1.4552516883630462</v>
      </c>
      <c r="G19" s="80">
        <v>4.3500636259872882</v>
      </c>
      <c r="H19" s="81">
        <v>33059</v>
      </c>
      <c r="I19" s="82">
        <v>-14.64019210410803</v>
      </c>
      <c r="J19" s="83">
        <v>39.420280456542997</v>
      </c>
      <c r="K19" s="84">
        <v>38.200000000000003</v>
      </c>
      <c r="L19" s="79">
        <v>39.1253662109375</v>
      </c>
      <c r="M19" s="85">
        <v>43.339370727539098</v>
      </c>
      <c r="N19" s="85">
        <v>24.438970565795898</v>
      </c>
      <c r="O19" s="86">
        <v>52.002845764160199</v>
      </c>
    </row>
    <row r="20" spans="1:15" ht="13.5" customHeight="1">
      <c r="A20" s="88"/>
      <c r="B20" s="89">
        <v>9</v>
      </c>
      <c r="C20" s="199">
        <v>5.2565269694814898</v>
      </c>
      <c r="D20" s="201">
        <v>-2.3329527104283265</v>
      </c>
      <c r="E20" s="90">
        <v>-1.2</v>
      </c>
      <c r="F20" s="91">
        <v>-1.0709149933608497</v>
      </c>
      <c r="G20" s="92">
        <v>-5.1620364011659596</v>
      </c>
      <c r="H20" s="93">
        <v>37925</v>
      </c>
      <c r="I20" s="94">
        <v>-3.4077885031709276</v>
      </c>
      <c r="J20" s="95">
        <v>38.557159423828097</v>
      </c>
      <c r="K20" s="96">
        <v>40.1</v>
      </c>
      <c r="L20" s="91">
        <v>39.580898284912102</v>
      </c>
      <c r="M20" s="97">
        <v>42.702480316162102</v>
      </c>
      <c r="N20" s="97">
        <v>20.946485519409201</v>
      </c>
      <c r="O20" s="98">
        <v>49.493038177490199</v>
      </c>
    </row>
    <row r="21" spans="1:15" ht="13.5" customHeight="1">
      <c r="A21" s="76"/>
      <c r="B21" s="77">
        <v>10</v>
      </c>
      <c r="C21" s="199">
        <v>-6.9017444477289303</v>
      </c>
      <c r="D21" s="200">
        <v>-7.8569890511045681</v>
      </c>
      <c r="E21" s="78">
        <v>-1.4</v>
      </c>
      <c r="F21" s="79">
        <v>-0.8526599799819401</v>
      </c>
      <c r="G21" s="80">
        <v>-16.918090984931066</v>
      </c>
      <c r="H21" s="81">
        <v>28038</v>
      </c>
      <c r="I21" s="82">
        <v>-24.491005063018424</v>
      </c>
      <c r="J21" s="83">
        <v>36.691967010497997</v>
      </c>
      <c r="K21" s="84">
        <v>35.799999999999997</v>
      </c>
      <c r="L21" s="79">
        <v>37.1545219421387</v>
      </c>
      <c r="M21" s="85">
        <v>45.268054962158203</v>
      </c>
      <c r="N21" s="85">
        <v>18.7191772460938</v>
      </c>
      <c r="O21" s="86">
        <v>46.547264099121101</v>
      </c>
    </row>
    <row r="22" spans="1:15" ht="13.5" customHeight="1">
      <c r="A22" s="88"/>
      <c r="B22" s="89">
        <v>11</v>
      </c>
      <c r="C22" s="199">
        <v>-5.3242640457059842</v>
      </c>
      <c r="D22" s="201">
        <v>-1.4236953055578927</v>
      </c>
      <c r="E22" s="90">
        <v>-9.6</v>
      </c>
      <c r="F22" s="91">
        <v>-6.7013680918192264</v>
      </c>
      <c r="G22" s="92">
        <v>-16.889673904956972</v>
      </c>
      <c r="H22" s="93">
        <v>24272</v>
      </c>
      <c r="I22" s="94">
        <v>-27.585178113252585</v>
      </c>
      <c r="J22" s="95">
        <v>28.309888839721701</v>
      </c>
      <c r="K22" s="96">
        <v>29.984735488891602</v>
      </c>
      <c r="L22" s="91">
        <v>25.7133083343506</v>
      </c>
      <c r="M22" s="97">
        <v>38.707363128662102</v>
      </c>
      <c r="N22" s="97">
        <v>25.241207122802699</v>
      </c>
      <c r="O22" s="98">
        <v>21.90283203125</v>
      </c>
    </row>
    <row r="23" spans="1:15" ht="14.25" customHeight="1" thickBot="1">
      <c r="A23" s="99"/>
      <c r="B23" s="100">
        <v>12</v>
      </c>
      <c r="C23" s="202">
        <v>1.4996765643957355</v>
      </c>
      <c r="D23" s="203">
        <v>7.662634550665981</v>
      </c>
      <c r="E23" s="101">
        <v>-6.2</v>
      </c>
      <c r="F23" s="102">
        <v>4.9714237204647738</v>
      </c>
      <c r="G23" s="103">
        <v>-4.4151867776999199</v>
      </c>
      <c r="H23" s="104">
        <v>31090</v>
      </c>
      <c r="I23" s="105">
        <v>-11.123181155484406</v>
      </c>
      <c r="J23" s="106">
        <v>29.357845306396499</v>
      </c>
      <c r="K23" s="107">
        <v>29.714038848876999</v>
      </c>
      <c r="L23" s="102">
        <v>26.562252044677699</v>
      </c>
      <c r="M23" s="108">
        <v>36.599159240722699</v>
      </c>
      <c r="N23" s="108">
        <v>25.946697235107401</v>
      </c>
      <c r="O23" s="109">
        <v>27.967077255248999</v>
      </c>
    </row>
    <row r="24" spans="1:15" ht="14.25" customHeight="1">
      <c r="A24" s="65">
        <v>2020</v>
      </c>
      <c r="B24" s="66">
        <v>1</v>
      </c>
      <c r="C24" s="197">
        <v>1.185851290374984</v>
      </c>
      <c r="D24" s="198">
        <v>4.0433034436545556</v>
      </c>
      <c r="E24" s="67">
        <v>-0.9</v>
      </c>
      <c r="F24" s="68">
        <v>1.0917256183754942</v>
      </c>
      <c r="G24" s="69">
        <v>-3.2780516567030515</v>
      </c>
      <c r="H24" s="70">
        <v>32104</v>
      </c>
      <c r="I24" s="71">
        <v>-12.147333278603289</v>
      </c>
      <c r="J24" s="72">
        <v>30.4445896148682</v>
      </c>
      <c r="K24" s="73">
        <v>33.664237976074197</v>
      </c>
      <c r="L24" s="68">
        <v>27.177597045898398</v>
      </c>
      <c r="M24" s="74">
        <v>35.997276306152301</v>
      </c>
      <c r="N24" s="74">
        <v>24.429315567016602</v>
      </c>
      <c r="O24" s="75">
        <v>30.954521179199201</v>
      </c>
    </row>
    <row r="25" spans="1:15" ht="14.15" customHeight="1">
      <c r="A25" s="76"/>
      <c r="B25" s="77">
        <v>2</v>
      </c>
      <c r="C25" s="199">
        <v>2.7887017611631926</v>
      </c>
      <c r="D25" s="200">
        <v>0.96381919744747968</v>
      </c>
      <c r="E25" s="78">
        <v>6.5</v>
      </c>
      <c r="F25" s="79">
        <v>4.2308345280811066</v>
      </c>
      <c r="G25" s="80">
        <v>4.7714041738753599</v>
      </c>
      <c r="H25" s="81">
        <v>25025</v>
      </c>
      <c r="I25" s="82">
        <v>-10.343221553453708</v>
      </c>
      <c r="J25" s="83">
        <v>32.692863464355497</v>
      </c>
      <c r="K25" s="84">
        <v>35.444889068603501</v>
      </c>
      <c r="L25" s="79">
        <v>30.452569961547901</v>
      </c>
      <c r="M25" s="85">
        <v>37.559944152832003</v>
      </c>
      <c r="N25" s="85">
        <v>26.065593719482401</v>
      </c>
      <c r="O25" s="86">
        <v>33.941310882568402</v>
      </c>
    </row>
    <row r="26" spans="1:15" ht="14.25" customHeight="1">
      <c r="A26" s="88"/>
      <c r="B26" s="89">
        <v>3</v>
      </c>
      <c r="C26" s="199">
        <v>-9.1401673830113559</v>
      </c>
      <c r="D26" s="201">
        <v>-12.312259795048631</v>
      </c>
      <c r="E26" s="90">
        <v>8</v>
      </c>
      <c r="F26" s="91">
        <v>9.5973407619354578</v>
      </c>
      <c r="G26" s="92">
        <v>-19.712580407576262</v>
      </c>
      <c r="H26" s="93">
        <v>19177</v>
      </c>
      <c r="I26" s="94">
        <v>-36.497897281366932</v>
      </c>
      <c r="J26" s="95">
        <v>27.8127117156982</v>
      </c>
      <c r="K26" s="96">
        <v>31.560626983642599</v>
      </c>
      <c r="L26" s="91">
        <v>27.620796203613299</v>
      </c>
      <c r="M26" s="97">
        <v>32.023635864257798</v>
      </c>
      <c r="N26" s="97">
        <v>23.117803573608398</v>
      </c>
      <c r="O26" s="98">
        <v>24.740695953369102</v>
      </c>
    </row>
    <row r="27" spans="1:15" ht="14.25" customHeight="1">
      <c r="A27" s="76"/>
      <c r="B27" s="77">
        <v>4</v>
      </c>
      <c r="C27" s="199">
        <v>-23.171323618828097</v>
      </c>
      <c r="D27" s="200">
        <v>-16.22543839334104</v>
      </c>
      <c r="E27" s="78">
        <v>-7.6</v>
      </c>
      <c r="F27" s="79">
        <v>-16.109952093556544</v>
      </c>
      <c r="G27" s="80">
        <v>-46.543242521191289</v>
      </c>
      <c r="H27" s="81">
        <v>8906</v>
      </c>
      <c r="I27" s="82">
        <v>-72.777845702408612</v>
      </c>
      <c r="J27" s="83">
        <v>21.6031844850447</v>
      </c>
      <c r="K27" s="84">
        <v>22.001476436304198</v>
      </c>
      <c r="L27" s="79">
        <v>23.355466545535801</v>
      </c>
      <c r="M27" s="85">
        <v>28.560939173404702</v>
      </c>
      <c r="N27" s="85">
        <v>19.109795504630799</v>
      </c>
      <c r="O27" s="86">
        <v>14.988244765347901</v>
      </c>
    </row>
    <row r="28" spans="1:15" ht="14.25" customHeight="1">
      <c r="A28" s="76"/>
      <c r="B28" s="77">
        <v>5</v>
      </c>
      <c r="C28" s="199">
        <v>-21.036250572787729</v>
      </c>
      <c r="D28" s="200">
        <v>5.6919398275511845</v>
      </c>
      <c r="E28" s="78">
        <v>2.2000000000000002</v>
      </c>
      <c r="F28" s="79">
        <v>6.7329364828340399</v>
      </c>
      <c r="G28" s="80">
        <v>-48.284877389485494</v>
      </c>
      <c r="H28" s="81">
        <v>8681</v>
      </c>
      <c r="I28" s="82">
        <v>-72.179848737341374</v>
      </c>
      <c r="J28" s="83">
        <v>21.221410751342798</v>
      </c>
      <c r="K28" s="84">
        <v>21.590906143188501</v>
      </c>
      <c r="L28" s="79">
        <v>21.543178558349599</v>
      </c>
      <c r="M28" s="85">
        <v>28.289096832275401</v>
      </c>
      <c r="N28" s="85">
        <v>19.7358798980713</v>
      </c>
      <c r="O28" s="86">
        <v>14.9479932785034</v>
      </c>
    </row>
    <row r="29" spans="1:15" ht="14.25" customHeight="1">
      <c r="A29" s="76"/>
      <c r="B29" s="77">
        <v>6</v>
      </c>
      <c r="C29" s="199">
        <v>-14.8912166160593</v>
      </c>
      <c r="D29" s="200">
        <v>4.1524453426409202</v>
      </c>
      <c r="E29" s="78">
        <v>-7.7</v>
      </c>
      <c r="F29" s="79">
        <v>-1.7554155448611941</v>
      </c>
      <c r="G29" s="80">
        <v>-55.680163839684624</v>
      </c>
      <c r="H29" s="87">
        <v>8971</v>
      </c>
      <c r="I29" s="86">
        <v>-68.46305280179989</v>
      </c>
      <c r="J29" s="83">
        <v>20.324407579999999</v>
      </c>
      <c r="K29" s="84">
        <v>17.373533250000001</v>
      </c>
      <c r="L29" s="79">
        <v>17.203012470000001</v>
      </c>
      <c r="M29" s="85">
        <v>31.29063034</v>
      </c>
      <c r="N29" s="85">
        <v>20.673757550000001</v>
      </c>
      <c r="O29" s="86">
        <v>15.08110046</v>
      </c>
    </row>
    <row r="30" spans="1:15" ht="14.25" customHeight="1">
      <c r="A30" s="76"/>
      <c r="B30" s="77">
        <v>7</v>
      </c>
      <c r="C30" s="199">
        <v>-11.3882294570406</v>
      </c>
      <c r="D30" s="200">
        <v>3.1974758476780663</v>
      </c>
      <c r="E30" s="78">
        <v>-0.2</v>
      </c>
      <c r="F30" s="79">
        <v>0.37465566278309659</v>
      </c>
      <c r="G30" s="80">
        <v>-47.417433578819448</v>
      </c>
      <c r="H30" s="87">
        <v>11464</v>
      </c>
      <c r="I30" s="86">
        <v>-63.576285187774026</v>
      </c>
      <c r="J30" s="83">
        <v>21.2187175750732</v>
      </c>
      <c r="K30" s="84">
        <v>17.009422302246101</v>
      </c>
      <c r="L30" s="79">
        <v>15.079312324523899</v>
      </c>
      <c r="M30" s="85">
        <v>34.164180755615199</v>
      </c>
      <c r="N30" s="85">
        <v>23.482835769653299</v>
      </c>
      <c r="O30" s="86">
        <v>16.357837677001999</v>
      </c>
    </row>
    <row r="31" spans="1:15" ht="14.25" customHeight="1">
      <c r="A31" s="76"/>
      <c r="B31" s="77">
        <v>8</v>
      </c>
      <c r="C31" s="199">
        <v>3.8664121127277573</v>
      </c>
      <c r="D31" s="200">
        <v>28.464372467129493</v>
      </c>
      <c r="E31" s="78">
        <v>16.899999999999999</v>
      </c>
      <c r="F31" s="79">
        <v>19.197496268251268</v>
      </c>
      <c r="G31" s="80">
        <v>-22.447780666998874</v>
      </c>
      <c r="H31" s="87">
        <v>19037</v>
      </c>
      <c r="I31" s="86">
        <v>-42.415076076106352</v>
      </c>
      <c r="J31" s="83">
        <v>25.4814643859863</v>
      </c>
      <c r="K31" s="84">
        <v>23.598447799682599</v>
      </c>
      <c r="L31" s="79">
        <v>20.089515686035199</v>
      </c>
      <c r="M31" s="85">
        <v>38.255294799804702</v>
      </c>
      <c r="N31" s="85">
        <v>20.210821151733398</v>
      </c>
      <c r="O31" s="86">
        <v>25.2532444000244</v>
      </c>
    </row>
    <row r="32" spans="1:15" ht="14.25" customHeight="1">
      <c r="A32" s="76"/>
      <c r="B32" s="77">
        <v>9</v>
      </c>
      <c r="C32" s="199">
        <v>9.8940214353772085</v>
      </c>
      <c r="D32" s="200">
        <v>3.6097752512789238</v>
      </c>
      <c r="E32" s="78">
        <v>4.2</v>
      </c>
      <c r="F32" s="79">
        <v>-5.7719637165438602</v>
      </c>
      <c r="G32" s="80">
        <v>-13.158279799356542</v>
      </c>
      <c r="H32" s="87">
        <v>31897</v>
      </c>
      <c r="I32" s="86">
        <v>-15.894528675016485</v>
      </c>
      <c r="J32" s="83">
        <v>26.5</v>
      </c>
      <c r="K32" s="84">
        <v>23.5</v>
      </c>
      <c r="L32" s="79">
        <v>22.4</v>
      </c>
      <c r="M32" s="85">
        <v>38.700000000000003</v>
      </c>
      <c r="N32" s="85">
        <v>22.2</v>
      </c>
      <c r="O32" s="86">
        <v>26</v>
      </c>
    </row>
    <row r="33" spans="1:15" ht="14.25" customHeight="1">
      <c r="A33" s="76"/>
      <c r="B33" s="77">
        <v>10</v>
      </c>
      <c r="C33" s="199">
        <v>15.811777825059515</v>
      </c>
      <c r="D33" s="200">
        <v>-2.4023290189736035</v>
      </c>
      <c r="E33" s="78">
        <v>14.8</v>
      </c>
      <c r="F33" s="79">
        <v>-0.4253253401595547</v>
      </c>
      <c r="G33" s="80">
        <v>6.1425111065066318</v>
      </c>
      <c r="H33" s="87">
        <v>36243</v>
      </c>
      <c r="I33" s="86">
        <v>29.263856195163697</v>
      </c>
      <c r="J33" s="83">
        <v>29.9</v>
      </c>
      <c r="K33" s="84">
        <v>26.1</v>
      </c>
      <c r="L33" s="79">
        <v>23.7</v>
      </c>
      <c r="M33" s="85">
        <v>38.299999999999997</v>
      </c>
      <c r="N33" s="85">
        <v>27.3</v>
      </c>
      <c r="O33" s="86">
        <v>34.200000000000003</v>
      </c>
    </row>
    <row r="34" spans="1:15" ht="14.25" customHeight="1">
      <c r="A34" s="76"/>
      <c r="B34" s="77">
        <v>11</v>
      </c>
      <c r="C34" s="199">
        <v>18.136010743328978</v>
      </c>
      <c r="D34" s="200">
        <v>4.0171579115732214</v>
      </c>
      <c r="E34" s="78">
        <v>17</v>
      </c>
      <c r="F34" s="79">
        <v>-0.63220142653648281</v>
      </c>
      <c r="G34" s="80">
        <v>6.3704665145251971</v>
      </c>
      <c r="H34" s="87">
        <v>29486</v>
      </c>
      <c r="I34" s="86">
        <v>21.481542518127881</v>
      </c>
      <c r="J34" s="83">
        <v>29.5</v>
      </c>
      <c r="K34" s="84">
        <v>26.6</v>
      </c>
      <c r="L34" s="79">
        <v>25.5</v>
      </c>
      <c r="M34" s="85">
        <v>41.4</v>
      </c>
      <c r="N34" s="85">
        <v>25.9</v>
      </c>
      <c r="O34" s="86">
        <v>28.4</v>
      </c>
    </row>
    <row r="35" spans="1:15" ht="14.25" customHeight="1" thickBot="1">
      <c r="A35" s="99"/>
      <c r="B35" s="100">
        <v>12</v>
      </c>
      <c r="C35" s="202">
        <v>11.441917348920994</v>
      </c>
      <c r="D35" s="203">
        <v>-2.8519103449774263</v>
      </c>
      <c r="E35" s="106">
        <v>18</v>
      </c>
      <c r="F35" s="109">
        <v>5.034953281915211</v>
      </c>
      <c r="G35" s="103">
        <v>-3.4153193756522926</v>
      </c>
      <c r="H35" s="110">
        <v>27962</v>
      </c>
      <c r="I35" s="109">
        <v>-10.061112898037949</v>
      </c>
      <c r="J35" s="101">
        <v>29.8454399108887</v>
      </c>
      <c r="K35" s="102">
        <v>26.916152954101602</v>
      </c>
      <c r="L35" s="107">
        <v>26.184007644653299</v>
      </c>
      <c r="M35" s="108">
        <v>37.701656341552699</v>
      </c>
      <c r="N35" s="108">
        <v>22.053846359252901</v>
      </c>
      <c r="O35" s="109">
        <v>36.371532440185497</v>
      </c>
    </row>
    <row r="36" spans="1:15" ht="14.25" customHeight="1">
      <c r="A36" s="65">
        <v>2021</v>
      </c>
      <c r="B36" s="66">
        <v>1</v>
      </c>
      <c r="C36" s="197">
        <v>7.7391909574028084</v>
      </c>
      <c r="D36" s="198">
        <v>-1.8319833683263731</v>
      </c>
      <c r="E36" s="67">
        <v>16.899999999999999</v>
      </c>
      <c r="F36" s="68">
        <v>-3.7173080304717665</v>
      </c>
      <c r="G36" s="69">
        <v>-3.0609593126577517</v>
      </c>
      <c r="H36" s="70">
        <v>24984</v>
      </c>
      <c r="I36" s="71">
        <v>-22.177921754298534</v>
      </c>
      <c r="J36" s="72">
        <v>29.489261627197301</v>
      </c>
      <c r="K36" s="73">
        <v>27.7326774597168</v>
      </c>
      <c r="L36" s="68">
        <v>27.048831939697301</v>
      </c>
      <c r="M36" s="74">
        <v>37.063938140869098</v>
      </c>
      <c r="N36" s="74">
        <v>23.188694000244102</v>
      </c>
      <c r="O36" s="75">
        <v>32.412162780761697</v>
      </c>
    </row>
    <row r="37" spans="1:15" ht="14.15" customHeight="1">
      <c r="A37" s="76"/>
      <c r="B37" s="77">
        <v>2</v>
      </c>
      <c r="C37" s="199">
        <v>6.7018997033763794</v>
      </c>
      <c r="D37" s="200">
        <v>0.8494380511698818</v>
      </c>
      <c r="E37" s="78">
        <v>0.7</v>
      </c>
      <c r="F37" s="79">
        <v>-3.1743556573422427</v>
      </c>
      <c r="G37" s="80">
        <v>-6.3758431816576477</v>
      </c>
      <c r="H37" s="81">
        <v>24492</v>
      </c>
      <c r="I37" s="82">
        <v>-2.1298701298701261</v>
      </c>
      <c r="J37" s="83">
        <v>31.97389793396</v>
      </c>
      <c r="K37" s="84">
        <v>29.124719619751001</v>
      </c>
      <c r="L37" s="79">
        <v>30.429944992065401</v>
      </c>
      <c r="M37" s="85">
        <v>43.852359771728501</v>
      </c>
      <c r="N37" s="85">
        <v>23.494522094726602</v>
      </c>
      <c r="O37" s="86">
        <v>32.967945098877003</v>
      </c>
    </row>
    <row r="38" spans="1:15" ht="14.25" customHeight="1">
      <c r="A38" s="88"/>
      <c r="B38" s="89">
        <v>3</v>
      </c>
      <c r="C38" s="199">
        <v>19.814821995497176</v>
      </c>
      <c r="D38" s="201">
        <v>-0.696812978236383</v>
      </c>
      <c r="E38" s="90">
        <v>1.8</v>
      </c>
      <c r="F38" s="91">
        <v>7.9246721435937584</v>
      </c>
      <c r="G38" s="92">
        <v>-3.889257060585638</v>
      </c>
      <c r="H38" s="93">
        <v>32511</v>
      </c>
      <c r="I38" s="94">
        <v>69.53120926109402</v>
      </c>
      <c r="J38" s="95">
        <v>29.189092636108398</v>
      </c>
      <c r="K38" s="96">
        <v>25.384239196777301</v>
      </c>
      <c r="L38" s="91">
        <v>28.663019180297901</v>
      </c>
      <c r="M38" s="97">
        <v>39.274822235107401</v>
      </c>
      <c r="N38" s="97">
        <v>23.418275833129901</v>
      </c>
      <c r="O38" s="98">
        <v>29.2051105499268</v>
      </c>
    </row>
    <row r="39" spans="1:15" ht="14.25" customHeight="1">
      <c r="A39" s="76"/>
      <c r="B39" s="77">
        <v>4</v>
      </c>
      <c r="C39" s="199">
        <v>33.033589119800787</v>
      </c>
      <c r="D39" s="200">
        <v>-7.5000486715242731</v>
      </c>
      <c r="E39" s="78">
        <v>16.399999999999999</v>
      </c>
      <c r="F39" s="79">
        <v>-6.5771253885381746</v>
      </c>
      <c r="G39" s="80">
        <v>-0.91574557002308543</v>
      </c>
      <c r="H39" s="81">
        <v>27241</v>
      </c>
      <c r="I39" s="82">
        <v>205.87244554233101</v>
      </c>
      <c r="J39" s="83">
        <v>24.900484085083001</v>
      </c>
      <c r="K39" s="84">
        <v>22.900463104248001</v>
      </c>
      <c r="L39" s="79">
        <v>22.3007621765137</v>
      </c>
      <c r="M39" s="85">
        <v>34.152778625488303</v>
      </c>
      <c r="N39" s="85">
        <v>23.106691360473601</v>
      </c>
      <c r="O39" s="86">
        <v>22.0417289733887</v>
      </c>
    </row>
    <row r="40" spans="1:15" ht="14.25" customHeight="1">
      <c r="A40" s="76"/>
      <c r="B40" s="77">
        <v>5</v>
      </c>
      <c r="C40" s="199">
        <v>49.928572962483805</v>
      </c>
      <c r="D40" s="200">
        <v>26.856279761197776</v>
      </c>
      <c r="E40" s="78">
        <v>24.9</v>
      </c>
      <c r="F40" s="79">
        <v>18.244012536697497</v>
      </c>
      <c r="G40" s="80">
        <v>80.060112657709695</v>
      </c>
      <c r="H40" s="81">
        <v>34130</v>
      </c>
      <c r="I40" s="82">
        <v>293.15747033751876</v>
      </c>
      <c r="J40" s="83">
        <v>29.8312282562256</v>
      </c>
      <c r="K40" s="84">
        <v>28.940214157104499</v>
      </c>
      <c r="L40" s="79">
        <v>27.102739334106399</v>
      </c>
      <c r="M40" s="85">
        <v>39.096775054931598</v>
      </c>
      <c r="N40" s="85">
        <v>23.967649459838899</v>
      </c>
      <c r="O40" s="86">
        <v>30.0487670898438</v>
      </c>
    </row>
    <row r="41" spans="1:15" ht="14.25" customHeight="1">
      <c r="A41" s="76"/>
      <c r="B41" s="77">
        <v>6</v>
      </c>
      <c r="C41" s="199">
        <v>44.63657186217462</v>
      </c>
      <c r="D41" s="200">
        <v>1.8365528829670685</v>
      </c>
      <c r="E41" s="78">
        <v>28.5</v>
      </c>
      <c r="F41" s="79">
        <v>-2.1608374098970318</v>
      </c>
      <c r="G41" s="80">
        <v>62.397841426923996</v>
      </c>
      <c r="H41" s="87">
        <v>35499</v>
      </c>
      <c r="I41" s="86">
        <v>295.70839371307545</v>
      </c>
      <c r="J41" s="83">
        <v>33.391399383544901</v>
      </c>
      <c r="K41" s="84">
        <v>33.079219818115199</v>
      </c>
      <c r="L41" s="79">
        <v>34.1983833312988</v>
      </c>
      <c r="M41" s="85">
        <v>43.743576049804702</v>
      </c>
      <c r="N41" s="85">
        <v>23.450971603393601</v>
      </c>
      <c r="O41" s="86">
        <v>32.484848022460902</v>
      </c>
    </row>
    <row r="42" spans="1:15" ht="14.25" customHeight="1">
      <c r="A42" s="76"/>
      <c r="B42" s="77">
        <v>7</v>
      </c>
      <c r="C42" s="199">
        <v>43.146633367523712</v>
      </c>
      <c r="D42" s="200">
        <v>3.3221100850551188</v>
      </c>
      <c r="E42" s="78">
        <v>26.6</v>
      </c>
      <c r="F42" s="79">
        <v>-1.185458079208368</v>
      </c>
      <c r="G42" s="80">
        <v>132.61411453065369</v>
      </c>
      <c r="H42" s="87">
        <v>38226</v>
      </c>
      <c r="I42" s="86">
        <v>233.44382414515002</v>
      </c>
      <c r="J42" s="83">
        <v>37.4</v>
      </c>
      <c r="K42" s="84">
        <v>35.5</v>
      </c>
      <c r="L42" s="79">
        <v>38.299999999999997</v>
      </c>
      <c r="M42" s="85">
        <v>45.3</v>
      </c>
      <c r="N42" s="85">
        <v>30.4</v>
      </c>
      <c r="O42" s="86">
        <v>37.5</v>
      </c>
    </row>
    <row r="43" spans="1:15" ht="14.25" customHeight="1">
      <c r="A43" s="76"/>
      <c r="B43" s="77">
        <v>8</v>
      </c>
      <c r="C43" s="199">
        <v>21.939498774893295</v>
      </c>
      <c r="D43" s="200">
        <v>0.72460058202723499</v>
      </c>
      <c r="E43" s="78">
        <v>2.4</v>
      </c>
      <c r="F43" s="79">
        <v>-0.49274178001240676</v>
      </c>
      <c r="G43" s="80">
        <v>45.759579185602959</v>
      </c>
      <c r="H43" s="87">
        <v>37564</v>
      </c>
      <c r="I43" s="86">
        <v>97.321006461102073</v>
      </c>
      <c r="J43" s="83">
        <v>39.299999999999997</v>
      </c>
      <c r="K43" s="84">
        <v>41.9</v>
      </c>
      <c r="L43" s="79">
        <v>40.4</v>
      </c>
      <c r="M43" s="85">
        <v>46.4</v>
      </c>
      <c r="N43" s="85">
        <v>30.1</v>
      </c>
      <c r="O43" s="86">
        <v>37.9</v>
      </c>
    </row>
    <row r="44" spans="1:15" ht="14.25" customHeight="1">
      <c r="A44" s="76"/>
      <c r="B44" s="77">
        <v>9</v>
      </c>
      <c r="C44" s="199">
        <v>17.153079491044721</v>
      </c>
      <c r="D44" s="200">
        <v>-0.18044328264035236</v>
      </c>
      <c r="E44" s="78">
        <v>13.5</v>
      </c>
      <c r="F44" s="79">
        <v>1.733540271691103</v>
      </c>
      <c r="G44" s="80">
        <v>31.542479320776874</v>
      </c>
      <c r="H44" s="87">
        <v>42627</v>
      </c>
      <c r="I44" s="86">
        <v>33.639527228265976</v>
      </c>
      <c r="J44" s="83">
        <v>37.9</v>
      </c>
      <c r="K44" s="84">
        <v>40.200000000000003</v>
      </c>
      <c r="L44" s="79">
        <v>41.6</v>
      </c>
      <c r="M44" s="85">
        <v>44.7</v>
      </c>
      <c r="N44" s="85">
        <v>26.7</v>
      </c>
      <c r="O44" s="86">
        <v>36.200000000000003</v>
      </c>
    </row>
    <row r="45" spans="1:15" ht="14.25" customHeight="1">
      <c r="A45" s="76"/>
      <c r="B45" s="77">
        <v>10</v>
      </c>
      <c r="C45" s="199">
        <v>15.753497867727372</v>
      </c>
      <c r="D45" s="200">
        <v>-0.53211859591600907</v>
      </c>
      <c r="E45" s="78">
        <v>14.5</v>
      </c>
      <c r="F45" s="79">
        <v>-1.1747089383794651</v>
      </c>
      <c r="G45" s="80">
        <v>35.549522056925831</v>
      </c>
      <c r="H45" s="87">
        <v>38551</v>
      </c>
      <c r="I45" s="86">
        <v>6.3681262588637821</v>
      </c>
      <c r="J45" s="83">
        <v>34.200000000000003</v>
      </c>
      <c r="K45" s="84">
        <v>36.200000000000003</v>
      </c>
      <c r="L45" s="79">
        <v>35.6</v>
      </c>
      <c r="M45" s="85">
        <v>38.5</v>
      </c>
      <c r="N45" s="85">
        <v>26.1</v>
      </c>
      <c r="O45" s="86">
        <v>34.799999999999997</v>
      </c>
    </row>
    <row r="46" spans="1:15" ht="14.25" customHeight="1">
      <c r="A46" s="76"/>
      <c r="B46" s="77">
        <v>11</v>
      </c>
      <c r="C46" s="199">
        <v>13.301478540047484</v>
      </c>
      <c r="D46" s="200">
        <v>-0.40616598576969087</v>
      </c>
      <c r="E46" s="78">
        <v>14.9</v>
      </c>
      <c r="F46" s="79">
        <v>3.3573347639699547</v>
      </c>
      <c r="G46" s="80">
        <v>21.540484614111509</v>
      </c>
      <c r="H46" s="87">
        <v>38981</v>
      </c>
      <c r="I46" s="86">
        <v>32.20172285152276</v>
      </c>
      <c r="J46" s="83">
        <v>33</v>
      </c>
      <c r="K46" s="84">
        <v>38.200000000000003</v>
      </c>
      <c r="L46" s="79">
        <v>36</v>
      </c>
      <c r="M46" s="85">
        <v>39.700000000000003</v>
      </c>
      <c r="N46" s="85">
        <v>22</v>
      </c>
      <c r="O46" s="86">
        <v>29</v>
      </c>
    </row>
    <row r="47" spans="1:15" ht="14.25" customHeight="1" thickBot="1">
      <c r="A47" s="99"/>
      <c r="B47" s="100">
        <v>12</v>
      </c>
      <c r="C47" s="202">
        <v>11.020246875003071</v>
      </c>
      <c r="D47" s="203">
        <v>-5.2309720599473479</v>
      </c>
      <c r="E47" s="106">
        <v>7.5</v>
      </c>
      <c r="F47" s="109">
        <v>-3.1268405409116573</v>
      </c>
      <c r="G47" s="103">
        <v>24.37295198485614</v>
      </c>
      <c r="H47" s="110">
        <v>40776</v>
      </c>
      <c r="I47" s="109">
        <v>45.826478792647166</v>
      </c>
      <c r="J47" s="101">
        <v>37.6</v>
      </c>
      <c r="K47" s="102">
        <v>39.5</v>
      </c>
      <c r="L47" s="107">
        <v>42.4</v>
      </c>
      <c r="M47" s="108">
        <v>48.2</v>
      </c>
      <c r="N47" s="108">
        <v>30.5</v>
      </c>
      <c r="O47" s="109">
        <v>27.4</v>
      </c>
    </row>
    <row r="48" spans="1:15" ht="14.25" customHeight="1">
      <c r="A48" s="65">
        <v>2022</v>
      </c>
      <c r="B48" s="66">
        <v>1</v>
      </c>
      <c r="C48" s="197">
        <v>9.0959266632582256</v>
      </c>
      <c r="D48" s="198">
        <v>-2.1672187455521019</v>
      </c>
      <c r="E48" s="67">
        <v>7.9</v>
      </c>
      <c r="F48" s="68">
        <v>-2.4701701277943355</v>
      </c>
      <c r="G48" s="69">
        <v>0.93212050828863635</v>
      </c>
      <c r="H48" s="70">
        <v>37281</v>
      </c>
      <c r="I48" s="71">
        <v>49.219500480307389</v>
      </c>
      <c r="J48" s="72">
        <v>37.878807067871101</v>
      </c>
      <c r="K48" s="73">
        <v>37.788665771484403</v>
      </c>
      <c r="L48" s="68">
        <v>41.993099212646499</v>
      </c>
      <c r="M48" s="74">
        <v>49.68994140625</v>
      </c>
      <c r="N48" s="74">
        <v>31.098402023315401</v>
      </c>
      <c r="O48" s="75">
        <v>28.823928833007798</v>
      </c>
    </row>
    <row r="49" spans="1:15" ht="14.15" customHeight="1">
      <c r="A49" s="76"/>
      <c r="B49" s="77">
        <v>2</v>
      </c>
      <c r="C49" s="199">
        <v>4.9181539315904077</v>
      </c>
      <c r="D49" s="200">
        <v>-0.94884468480902484</v>
      </c>
      <c r="E49" s="78">
        <v>11.9</v>
      </c>
      <c r="F49" s="79">
        <v>-0.86746857336381655</v>
      </c>
      <c r="G49" s="80">
        <v>-2.6329346826838962</v>
      </c>
      <c r="H49" s="81">
        <v>31745</v>
      </c>
      <c r="I49" s="82">
        <v>29.613751429038061</v>
      </c>
      <c r="J49" s="83">
        <v>33.576576232910199</v>
      </c>
      <c r="K49" s="84">
        <v>34.9324951171875</v>
      </c>
      <c r="L49" s="79">
        <v>36.002296447753899</v>
      </c>
      <c r="M49" s="85">
        <v>43.935741424560497</v>
      </c>
      <c r="N49" s="85">
        <v>24.906507492065401</v>
      </c>
      <c r="O49" s="86">
        <v>28.105838775634801</v>
      </c>
    </row>
    <row r="50" spans="1:15" ht="14.25" customHeight="1">
      <c r="A50" s="88"/>
      <c r="B50" s="89">
        <v>3</v>
      </c>
      <c r="C50" s="199">
        <v>8.4969624341501238</v>
      </c>
      <c r="D50" s="201">
        <v>0.18400518369543484</v>
      </c>
      <c r="E50" s="90">
        <v>0.9</v>
      </c>
      <c r="F50" s="91">
        <v>-2.3036068948434907</v>
      </c>
      <c r="G50" s="92">
        <v>13.606548156536746</v>
      </c>
      <c r="H50" s="93">
        <v>41467</v>
      </c>
      <c r="I50" s="94">
        <v>27.547599274091851</v>
      </c>
      <c r="J50" s="95">
        <v>32.758388519287102</v>
      </c>
      <c r="K50" s="96">
        <v>34.467975616455099</v>
      </c>
      <c r="L50" s="91">
        <v>32.680721282958999</v>
      </c>
      <c r="M50" s="97">
        <v>39.449127197265597</v>
      </c>
      <c r="N50" s="97">
        <v>30.2236728668213</v>
      </c>
      <c r="O50" s="98">
        <v>26.97043800354</v>
      </c>
    </row>
    <row r="51" spans="1:15" ht="14.25" customHeight="1">
      <c r="A51" s="76"/>
      <c r="B51" s="77">
        <v>4</v>
      </c>
      <c r="C51" s="199">
        <v>10.811813025629192</v>
      </c>
      <c r="D51" s="200">
        <v>-1.0706309962264626</v>
      </c>
      <c r="E51" s="78">
        <v>8.3000000000000007</v>
      </c>
      <c r="F51" s="79">
        <v>-1.4775151402343423</v>
      </c>
      <c r="G51" s="80">
        <v>84.870131136991134</v>
      </c>
      <c r="H51" s="81">
        <v>37867</v>
      </c>
      <c r="I51" s="82">
        <v>39.007378583752427</v>
      </c>
      <c r="J51" s="83">
        <v>25.588731765747099</v>
      </c>
      <c r="K51" s="84">
        <v>28.853517532348601</v>
      </c>
      <c r="L51" s="79">
        <v>23.551103591918899</v>
      </c>
      <c r="M51" s="85">
        <v>30.017686843872099</v>
      </c>
      <c r="N51" s="85">
        <v>24.202783584594702</v>
      </c>
      <c r="O51" s="86">
        <v>21.318569183349599</v>
      </c>
    </row>
    <row r="52" spans="1:15" ht="14.25" customHeight="1">
      <c r="A52" s="76"/>
      <c r="B52" s="77">
        <v>5</v>
      </c>
      <c r="C52" s="199">
        <v>-3.5014487004894179</v>
      </c>
      <c r="D52" s="200">
        <v>0.10760707507422307</v>
      </c>
      <c r="E52" s="78">
        <v>-14</v>
      </c>
      <c r="F52" s="79">
        <v>-1.2179022510613424</v>
      </c>
      <c r="G52" s="80">
        <v>0.91680786074559428</v>
      </c>
      <c r="H52" s="81">
        <v>37887</v>
      </c>
      <c r="I52" s="82">
        <v>11.007910928801646</v>
      </c>
      <c r="J52" s="83">
        <v>24.3452453613281</v>
      </c>
      <c r="K52" s="84">
        <v>27.034448623657202</v>
      </c>
      <c r="L52" s="79">
        <v>21.848070144653299</v>
      </c>
      <c r="M52" s="85">
        <v>29.623205184936499</v>
      </c>
      <c r="N52" s="85">
        <v>21.933019638061499</v>
      </c>
      <c r="O52" s="86">
        <v>21.2874870300293</v>
      </c>
    </row>
    <row r="53" spans="1:15" ht="14.25" customHeight="1">
      <c r="A53" s="76"/>
      <c r="B53" s="77">
        <v>6</v>
      </c>
      <c r="C53" s="199">
        <v>-8.3906702679248273</v>
      </c>
      <c r="D53" s="200">
        <v>2.4212770214449009E-2</v>
      </c>
      <c r="E53" s="78">
        <v>-12.6</v>
      </c>
      <c r="F53" s="79">
        <v>-5.288274350812971</v>
      </c>
      <c r="G53" s="80">
        <v>15.877764595064647</v>
      </c>
      <c r="H53" s="87">
        <v>36206</v>
      </c>
      <c r="I53" s="86">
        <v>1.9916053973351389</v>
      </c>
      <c r="J53" s="83">
        <v>25.7195949554443</v>
      </c>
      <c r="K53" s="84">
        <v>27.8218097686768</v>
      </c>
      <c r="L53" s="79">
        <v>24.1305255889893</v>
      </c>
      <c r="M53" s="85">
        <v>30.0860080718994</v>
      </c>
      <c r="N53" s="85">
        <v>23.331039428710898</v>
      </c>
      <c r="O53" s="86">
        <v>23.2285881042481</v>
      </c>
    </row>
    <row r="54" spans="1:15" ht="14.25" customHeight="1">
      <c r="A54" s="76"/>
      <c r="B54" s="77">
        <v>7</v>
      </c>
      <c r="C54" s="199">
        <v>-13.288997518938139</v>
      </c>
      <c r="D54" s="200">
        <v>-1.8699457612718295</v>
      </c>
      <c r="E54" s="78">
        <v>-8.3000000000000007</v>
      </c>
      <c r="F54" s="79">
        <v>3.9414094967761271</v>
      </c>
      <c r="G54" s="80">
        <v>-20.839288995631644</v>
      </c>
      <c r="H54" s="87">
        <v>38306</v>
      </c>
      <c r="I54" s="86">
        <v>0.20928164076805533</v>
      </c>
      <c r="J54" s="83">
        <v>21.4527263641357</v>
      </c>
      <c r="K54" s="84">
        <v>25.8627414703369</v>
      </c>
      <c r="L54" s="79">
        <v>18.903244018554702</v>
      </c>
      <c r="M54" s="85">
        <v>24.676132202148398</v>
      </c>
      <c r="N54" s="85">
        <v>19.295387268066399</v>
      </c>
      <c r="O54" s="86">
        <v>18.526124954223601</v>
      </c>
    </row>
    <row r="55" spans="1:15" ht="14.25" customHeight="1">
      <c r="A55" s="76"/>
      <c r="B55" s="77">
        <v>8</v>
      </c>
      <c r="C55" s="199">
        <v>-11.534540743219557</v>
      </c>
      <c r="D55" s="200">
        <v>-0.34135658391936108</v>
      </c>
      <c r="E55" s="78">
        <v>-10.9</v>
      </c>
      <c r="F55" s="79">
        <v>-1.7739334552160368</v>
      </c>
      <c r="G55" s="80">
        <v>-23.141923831433175</v>
      </c>
      <c r="H55" s="87">
        <v>35108</v>
      </c>
      <c r="I55" s="86">
        <v>-6.5381748482589703</v>
      </c>
      <c r="J55" s="83">
        <v>23.723310470581101</v>
      </c>
      <c r="K55" s="84">
        <v>26.5011177062988</v>
      </c>
      <c r="L55" s="79">
        <v>20.930564880371101</v>
      </c>
      <c r="M55" s="85">
        <v>27.7130241394043</v>
      </c>
      <c r="N55" s="85">
        <v>23.012228012085</v>
      </c>
      <c r="O55" s="86">
        <v>20.459619522094702</v>
      </c>
    </row>
    <row r="56" spans="1:15" ht="14.25" customHeight="1">
      <c r="A56" s="76"/>
      <c r="B56" s="77">
        <v>9</v>
      </c>
      <c r="C56" s="199">
        <v>-12.960114044089554</v>
      </c>
      <c r="D56" s="200">
        <v>-2.7921466257917693</v>
      </c>
      <c r="E56" s="78">
        <v>-12.9</v>
      </c>
      <c r="F56" s="79">
        <v>-2.8248769890017456</v>
      </c>
      <c r="G56" s="80">
        <v>-23.064496052969741</v>
      </c>
      <c r="H56" s="87">
        <v>36718</v>
      </c>
      <c r="I56" s="86">
        <v>-13.862106176836274</v>
      </c>
      <c r="J56" s="83">
        <v>24.586044311523398</v>
      </c>
      <c r="K56" s="84">
        <v>27.338665008544901</v>
      </c>
      <c r="L56" s="79">
        <v>23.308782577514599</v>
      </c>
      <c r="M56" s="85">
        <v>29.774000167846701</v>
      </c>
      <c r="N56" s="85">
        <v>20.4366970062256</v>
      </c>
      <c r="O56" s="86">
        <v>22.0720729827881</v>
      </c>
    </row>
    <row r="57" spans="1:15" ht="14.25" customHeight="1">
      <c r="A57" s="76"/>
      <c r="B57" s="77">
        <v>10</v>
      </c>
      <c r="C57" s="199">
        <v>-11.977119965724548</v>
      </c>
      <c r="D57" s="200">
        <v>2.5322041644368687</v>
      </c>
      <c r="E57" s="78">
        <v>-10.9</v>
      </c>
      <c r="F57" s="79">
        <v>1.8703813291728544</v>
      </c>
      <c r="G57" s="80">
        <v>-18.245230539711276</v>
      </c>
      <c r="H57" s="87">
        <v>28642</v>
      </c>
      <c r="I57" s="86">
        <v>-25.703613395242662</v>
      </c>
      <c r="J57" s="83">
        <v>22.3426914215088</v>
      </c>
      <c r="K57" s="84">
        <v>25.878536224365199</v>
      </c>
      <c r="L57" s="79">
        <v>22.08616065979</v>
      </c>
      <c r="M57" s="85">
        <v>26.043500900268601</v>
      </c>
      <c r="N57" s="85">
        <v>17.720241546630898</v>
      </c>
      <c r="O57" s="86">
        <v>19.985021591186499</v>
      </c>
    </row>
    <row r="58" spans="1:15" ht="14.25" customHeight="1">
      <c r="A58" s="76"/>
      <c r="B58" s="77">
        <v>11</v>
      </c>
      <c r="C58" s="199">
        <v>-10.789104721780207</v>
      </c>
      <c r="D58" s="200">
        <v>-4.0484798100125836</v>
      </c>
      <c r="E58" s="78">
        <v>-17.600000000000001</v>
      </c>
      <c r="F58" s="79">
        <v>-3.8477527149320734</v>
      </c>
      <c r="G58" s="80">
        <v>-20.954360108273328</v>
      </c>
      <c r="H58" s="87">
        <v>31708</v>
      </c>
      <c r="I58" s="86">
        <v>-18.657807649880709</v>
      </c>
      <c r="J58" s="83">
        <v>24.281967163085898</v>
      </c>
      <c r="K58" s="84">
        <v>26.4115810394287</v>
      </c>
      <c r="L58" s="79">
        <v>23.3725891113281</v>
      </c>
      <c r="M58" s="85">
        <v>28.6168212890625</v>
      </c>
      <c r="N58" s="85">
        <v>20.898841857910199</v>
      </c>
      <c r="O58" s="86">
        <v>22.110000610351602</v>
      </c>
    </row>
    <row r="59" spans="1:15" ht="14.25" customHeight="1" thickBot="1">
      <c r="A59" s="99"/>
      <c r="B59" s="100">
        <v>12</v>
      </c>
      <c r="C59" s="202">
        <v>-6.2700684631485482</v>
      </c>
      <c r="D59" s="203">
        <v>-0.89956365518648607</v>
      </c>
      <c r="E59" s="106">
        <v>-14.3</v>
      </c>
      <c r="F59" s="109">
        <v>-0.25217117322674509</v>
      </c>
      <c r="G59" s="103">
        <v>-16.212965851231655</v>
      </c>
      <c r="H59" s="110">
        <v>33932</v>
      </c>
      <c r="I59" s="109">
        <v>-16.784382970374732</v>
      </c>
      <c r="J59" s="101">
        <v>23.083711624145501</v>
      </c>
      <c r="K59" s="102">
        <v>25.707565307617202</v>
      </c>
      <c r="L59" s="107">
        <v>20.998609542846701</v>
      </c>
      <c r="M59" s="108">
        <v>27.7199516296387</v>
      </c>
      <c r="N59" s="108">
        <v>20.6641731262207</v>
      </c>
      <c r="O59" s="109">
        <v>20.328254699706999</v>
      </c>
    </row>
    <row r="60" spans="1:15" ht="14.25" customHeight="1">
      <c r="A60" s="65">
        <v>2023</v>
      </c>
      <c r="B60" s="66">
        <v>1</v>
      </c>
      <c r="C60" s="197">
        <v>-7.2261878472672958</v>
      </c>
      <c r="D60" s="198">
        <v>-0.70489403022361286</v>
      </c>
      <c r="E60" s="67">
        <v>-15</v>
      </c>
      <c r="F60" s="68">
        <v>-1.0593126263088393</v>
      </c>
      <c r="G60" s="69">
        <v>-11.376957111795372</v>
      </c>
      <c r="H60" s="70">
        <v>27617</v>
      </c>
      <c r="I60" s="71">
        <v>-25.922051447117834</v>
      </c>
      <c r="J60" s="72">
        <v>24.5409965515137</v>
      </c>
      <c r="K60" s="73">
        <v>28.070325851440401</v>
      </c>
      <c r="L60" s="68">
        <v>21.7381191253662</v>
      </c>
      <c r="M60" s="74">
        <v>29.6586303710938</v>
      </c>
      <c r="N60" s="74">
        <v>22.350917816162099</v>
      </c>
      <c r="O60" s="75">
        <v>20.886987686157202</v>
      </c>
    </row>
    <row r="61" spans="1:15" ht="14.15" customHeight="1">
      <c r="A61" s="76"/>
      <c r="B61" s="77">
        <v>2</v>
      </c>
      <c r="C61" s="199">
        <v>-3.9032493114462774</v>
      </c>
      <c r="D61" s="200">
        <v>0.35295533345793828</v>
      </c>
      <c r="E61" s="78">
        <v>-12.8</v>
      </c>
      <c r="F61" s="79">
        <v>0.81889253585651911</v>
      </c>
      <c r="G61" s="80">
        <v>-11.479938378216092</v>
      </c>
      <c r="H61" s="81">
        <v>26220</v>
      </c>
      <c r="I61" s="82">
        <v>-17.404315640258304</v>
      </c>
      <c r="J61" s="83">
        <v>28.4178352355957</v>
      </c>
      <c r="K61" s="84">
        <v>31.5985012054443</v>
      </c>
      <c r="L61" s="79">
        <v>25.146965026855501</v>
      </c>
      <c r="M61" s="85">
        <v>36.122478485107401</v>
      </c>
      <c r="N61" s="85">
        <v>25.582727432251001</v>
      </c>
      <c r="O61" s="86">
        <v>23.638504028320298</v>
      </c>
    </row>
    <row r="62" spans="1:15" ht="14.25" customHeight="1">
      <c r="A62" s="88"/>
      <c r="B62" s="89">
        <v>3</v>
      </c>
      <c r="C62" s="199">
        <v>-4.2482578350990892</v>
      </c>
      <c r="D62" s="201">
        <v>-0.1631070627546416</v>
      </c>
      <c r="E62" s="90">
        <v>-10.4</v>
      </c>
      <c r="F62" s="91">
        <v>-1.1761320554543486</v>
      </c>
      <c r="G62" s="92">
        <v>-13.548542031442857</v>
      </c>
      <c r="H62" s="93">
        <v>37560</v>
      </c>
      <c r="I62" s="94">
        <v>-9.4219499843248844</v>
      </c>
      <c r="J62" s="95">
        <v>28.521888732910199</v>
      </c>
      <c r="K62" s="96">
        <v>30.937067031860401</v>
      </c>
      <c r="L62" s="91">
        <v>26.034690856933601</v>
      </c>
      <c r="M62" s="97">
        <v>35.6214408874512</v>
      </c>
      <c r="N62" s="97">
        <v>26.0090217590332</v>
      </c>
      <c r="O62" s="98">
        <v>24.007225036621101</v>
      </c>
    </row>
    <row r="63" spans="1:15" ht="14.25" customHeight="1">
      <c r="A63" s="76"/>
      <c r="B63" s="77">
        <v>4</v>
      </c>
      <c r="C63" s="199">
        <v>-6.0866684579204966</v>
      </c>
      <c r="D63" s="200">
        <v>-2.3606399172796722</v>
      </c>
      <c r="E63" s="78">
        <v>-8.1999999999999993</v>
      </c>
      <c r="F63" s="79">
        <v>1.743493715499933</v>
      </c>
      <c r="G63" s="80">
        <v>-13.05623744492086</v>
      </c>
      <c r="H63" s="81">
        <v>19522</v>
      </c>
      <c r="I63" s="82">
        <v>-48.445876356722216</v>
      </c>
      <c r="J63" s="83">
        <v>26.4827575683594</v>
      </c>
      <c r="K63" s="84">
        <v>29.298952102661101</v>
      </c>
      <c r="L63" s="79">
        <v>24.422609329223601</v>
      </c>
      <c r="M63" s="85">
        <v>33.613822937011697</v>
      </c>
      <c r="N63" s="85">
        <v>23.4736843109131</v>
      </c>
      <c r="O63" s="86">
        <v>21.60471534729</v>
      </c>
    </row>
    <row r="64" spans="1:15" ht="14.25" customHeight="1">
      <c r="A64" s="76"/>
      <c r="B64" s="77">
        <v>5</v>
      </c>
      <c r="C64" s="199">
        <v>-4.7637317438020021</v>
      </c>
      <c r="D64" s="200">
        <v>1.0769573633833573</v>
      </c>
      <c r="E64" s="78">
        <v>-10.6</v>
      </c>
      <c r="F64" s="79">
        <v>-2.0566695378344324</v>
      </c>
      <c r="G64" s="80">
        <v>-10.016400421600713</v>
      </c>
      <c r="H64" s="81">
        <v>25616</v>
      </c>
      <c r="I64" s="82">
        <v>-32.388418190936207</v>
      </c>
      <c r="J64" s="83">
        <v>27.883041629119699</v>
      </c>
      <c r="K64" s="84">
        <v>29.081215378281001</v>
      </c>
      <c r="L64" s="79">
        <v>25.9528606723193</v>
      </c>
      <c r="M64" s="85">
        <v>34.403156811888799</v>
      </c>
      <c r="N64" s="85">
        <v>26.503333790434102</v>
      </c>
      <c r="O64" s="86">
        <v>23.474641492675399</v>
      </c>
    </row>
    <row r="65" spans="1:15" ht="14.25" customHeight="1">
      <c r="A65" s="76"/>
      <c r="B65" s="77">
        <v>6</v>
      </c>
      <c r="C65" s="199">
        <v>-3.8799994882576461</v>
      </c>
      <c r="D65" s="200">
        <v>-1.7182241793432973</v>
      </c>
      <c r="E65" s="78">
        <v>-4.9000000000000004</v>
      </c>
      <c r="F65" s="79">
        <v>-0.2949475945939084</v>
      </c>
      <c r="G65" s="80">
        <v>-9.6157152966565906</v>
      </c>
      <c r="H65" s="87">
        <v>22676</v>
      </c>
      <c r="I65" s="86">
        <v>-37.369496768491409</v>
      </c>
      <c r="J65" s="83">
        <v>29.6270700199285</v>
      </c>
      <c r="K65" s="84">
        <v>32.423529474245797</v>
      </c>
      <c r="L65" s="79">
        <v>27.663898418470001</v>
      </c>
      <c r="M65" s="85">
        <v>37.476081587265497</v>
      </c>
      <c r="N65" s="85">
        <v>26.1725702127472</v>
      </c>
      <c r="O65" s="86">
        <v>24.3992704069138</v>
      </c>
    </row>
    <row r="66" spans="1:15" ht="14.25" customHeight="1">
      <c r="A66" s="76"/>
      <c r="B66" s="77">
        <v>7</v>
      </c>
      <c r="C66" s="199">
        <v>-2.2215612420351527</v>
      </c>
      <c r="D66" s="200">
        <v>0.71328393949734448</v>
      </c>
      <c r="E66" s="78">
        <v>-7.5</v>
      </c>
      <c r="F66" s="79">
        <v>1.8998876270597931</v>
      </c>
      <c r="G66" s="80">
        <v>-6.7308065306914795</v>
      </c>
      <c r="H66" s="87">
        <v>23051</v>
      </c>
      <c r="I66" s="86">
        <v>-39.824048451939639</v>
      </c>
      <c r="J66" s="83">
        <v>30.218146239422801</v>
      </c>
      <c r="K66" s="84">
        <v>31.0275763569696</v>
      </c>
      <c r="L66" s="79">
        <v>28.787420168896901</v>
      </c>
      <c r="M66" s="85">
        <v>36.506755962347697</v>
      </c>
      <c r="N66" s="85">
        <v>27.046300039995199</v>
      </c>
      <c r="O66" s="86">
        <v>27.722678668904599</v>
      </c>
    </row>
    <row r="67" spans="1:15" ht="14.25" customHeight="1">
      <c r="A67" s="76"/>
      <c r="B67" s="77">
        <v>8</v>
      </c>
      <c r="C67" s="199">
        <v>-4.2460609933486442</v>
      </c>
      <c r="D67" s="200">
        <v>-1.7621638751378232</v>
      </c>
      <c r="E67" s="78">
        <v>-9.1999999999999993</v>
      </c>
      <c r="F67" s="79">
        <v>-4.8762059517381324</v>
      </c>
      <c r="G67" s="80">
        <v>-7.5107024626511754</v>
      </c>
      <c r="H67" s="87">
        <v>28314</v>
      </c>
      <c r="I67" s="86">
        <v>-19.35171470889826</v>
      </c>
      <c r="J67" s="83">
        <v>29.351031441825299</v>
      </c>
      <c r="K67" s="84">
        <v>31.181097692850699</v>
      </c>
      <c r="L67" s="79">
        <v>27.343793096051701</v>
      </c>
      <c r="M67" s="85">
        <v>35.9076453742857</v>
      </c>
      <c r="N67" s="85">
        <v>24.316258889104802</v>
      </c>
      <c r="O67" s="86">
        <v>28.006362156833799</v>
      </c>
    </row>
    <row r="68" spans="1:15" ht="14.25" customHeight="1">
      <c r="A68" s="76"/>
      <c r="B68" s="77">
        <v>9</v>
      </c>
      <c r="C68" s="199">
        <v>-3.1377584707573014</v>
      </c>
      <c r="D68" s="200">
        <v>2.4437723323520899</v>
      </c>
      <c r="E68" s="78">
        <v>-1.8</v>
      </c>
      <c r="F68" s="79">
        <v>3.1078932306345397</v>
      </c>
      <c r="G68" s="80">
        <v>-4.4478903120565576</v>
      </c>
      <c r="H68" s="87">
        <v>25503</v>
      </c>
      <c r="I68" s="86">
        <v>-30.543602592733809</v>
      </c>
      <c r="J68" s="83">
        <v>29.355200639385998</v>
      </c>
      <c r="K68" s="84">
        <v>30.734374162987699</v>
      </c>
      <c r="L68" s="79">
        <v>28.075667424082599</v>
      </c>
      <c r="M68" s="85">
        <v>37.341325157943402</v>
      </c>
      <c r="N68" s="85">
        <v>25.890835455165099</v>
      </c>
      <c r="O68" s="86">
        <v>24.733800996751199</v>
      </c>
    </row>
    <row r="69" spans="1:15" ht="14.25" customHeight="1">
      <c r="A69" s="76"/>
      <c r="B69" s="77">
        <v>10</v>
      </c>
      <c r="C69" s="199">
        <v>-1.1522795743892589</v>
      </c>
      <c r="D69" s="200">
        <v>0.63297140643765459</v>
      </c>
      <c r="E69" s="78">
        <v>-10.199999999999999</v>
      </c>
      <c r="F69" s="79">
        <v>-1.9936789927049614</v>
      </c>
      <c r="G69" s="80">
        <v>-10.245616296120497</v>
      </c>
      <c r="H69" s="87">
        <v>25053</v>
      </c>
      <c r="I69" s="86">
        <v>-12.530549542629711</v>
      </c>
      <c r="J69" s="83">
        <v>26.8477284857426</v>
      </c>
      <c r="K69" s="84">
        <v>29.851591178782598</v>
      </c>
      <c r="L69" s="79">
        <v>25.5620760225958</v>
      </c>
      <c r="M69" s="85">
        <v>32.1985859508817</v>
      </c>
      <c r="N69" s="85">
        <v>21.699089290570999</v>
      </c>
      <c r="O69" s="86">
        <v>24.927299985882001</v>
      </c>
    </row>
    <row r="70" spans="1:15" ht="14.25" customHeight="1">
      <c r="A70" s="76"/>
      <c r="B70" s="77">
        <v>11</v>
      </c>
      <c r="C70" s="199">
        <v>-1.0081551822103019</v>
      </c>
      <c r="D70" s="200">
        <v>3.7575252771349099E-2</v>
      </c>
      <c r="E70" s="78">
        <v>-3.7</v>
      </c>
      <c r="F70" s="79">
        <v>0.46641497715935731</v>
      </c>
      <c r="G70" s="80">
        <v>-5.2615218293721622</v>
      </c>
      <c r="H70" s="87">
        <v>25630</v>
      </c>
      <c r="I70" s="86">
        <v>-19.168664059543328</v>
      </c>
      <c r="J70" s="83">
        <v>29.0320091630857</v>
      </c>
      <c r="K70" s="84">
        <v>29.717875706588998</v>
      </c>
      <c r="L70" s="79">
        <v>27.881256748981901</v>
      </c>
      <c r="M70" s="85">
        <v>36.169241226286999</v>
      </c>
      <c r="N70" s="85">
        <v>25.450165242493998</v>
      </c>
      <c r="O70" s="86">
        <v>25.941506891076699</v>
      </c>
    </row>
    <row r="71" spans="1:15" ht="14.25" customHeight="1" thickBot="1">
      <c r="A71" s="99"/>
      <c r="B71" s="100">
        <v>12</v>
      </c>
      <c r="C71" s="202">
        <v>-3.0193234651976764</v>
      </c>
      <c r="D71" s="203">
        <v>-1.6735615240992541E-2</v>
      </c>
      <c r="E71" s="106">
        <v>-1.2</v>
      </c>
      <c r="F71" s="109">
        <v>-4.6825182606047289E-2</v>
      </c>
      <c r="G71" s="103">
        <v>-2.2886914245224044</v>
      </c>
      <c r="H71" s="110">
        <v>27103</v>
      </c>
      <c r="I71" s="109">
        <v>-20.12554520806319</v>
      </c>
      <c r="J71" s="101">
        <v>30.349120257582999</v>
      </c>
      <c r="K71" s="102">
        <v>30.826422253062901</v>
      </c>
      <c r="L71" s="107">
        <v>27.774092529844499</v>
      </c>
      <c r="M71" s="108">
        <v>35.823362424788897</v>
      </c>
      <c r="N71" s="108">
        <v>28.3824552307475</v>
      </c>
      <c r="O71" s="109">
        <v>28.939268849471301</v>
      </c>
    </row>
    <row r="72" spans="1:15" ht="14.25" customHeight="1">
      <c r="A72" s="65">
        <v>2024</v>
      </c>
      <c r="B72" s="66">
        <v>1</v>
      </c>
      <c r="C72" s="197">
        <v>2.6608270481851104</v>
      </c>
      <c r="D72" s="198">
        <v>2.7015071163609683</v>
      </c>
      <c r="E72" s="67">
        <v>-3</v>
      </c>
      <c r="F72" s="68">
        <v>1.5812513833767916</v>
      </c>
      <c r="G72" s="69">
        <v>7.013319212961977</v>
      </c>
      <c r="H72" s="70">
        <v>25117</v>
      </c>
      <c r="I72" s="71">
        <v>-9.0523952637867939</v>
      </c>
      <c r="J72" s="72">
        <v>31.308959651456799</v>
      </c>
      <c r="K72" s="73">
        <v>32.107498163381401</v>
      </c>
      <c r="L72" s="68">
        <v>29.285641962927699</v>
      </c>
      <c r="M72" s="74">
        <v>39.083946459311598</v>
      </c>
      <c r="N72" s="74">
        <v>27.544601569835699</v>
      </c>
      <c r="O72" s="75">
        <v>28.523110101827701</v>
      </c>
    </row>
    <row r="73" spans="1:15" ht="14.15" customHeight="1">
      <c r="A73" s="76"/>
      <c r="B73" s="77">
        <v>2</v>
      </c>
      <c r="C73" s="199">
        <v>1.8590715912269351</v>
      </c>
      <c r="D73" s="200">
        <v>-0.48088058289034175</v>
      </c>
      <c r="E73" s="78">
        <v>1</v>
      </c>
      <c r="F73" s="79">
        <v>-0.24158191595999856</v>
      </c>
      <c r="G73" s="80">
        <v>9.7473881554143595</v>
      </c>
      <c r="H73" s="81">
        <v>22450</v>
      </c>
      <c r="I73" s="82">
        <v>-14.37833714721587</v>
      </c>
      <c r="J73" s="83">
        <v>31.943772476701501</v>
      </c>
      <c r="K73" s="84">
        <v>34.719007070221103</v>
      </c>
      <c r="L73" s="79">
        <v>30.3847831595466</v>
      </c>
      <c r="M73" s="85">
        <v>38.838221525883597</v>
      </c>
      <c r="N73" s="85">
        <v>28.426763499842099</v>
      </c>
      <c r="O73" s="86">
        <v>27.3500871280139</v>
      </c>
    </row>
    <row r="74" spans="1:15" ht="14.25" customHeight="1">
      <c r="A74" s="88"/>
      <c r="B74" s="89">
        <v>3</v>
      </c>
      <c r="C74" s="199">
        <v>-2.7058528297921325</v>
      </c>
      <c r="D74" s="201">
        <v>-0.72838053184886009</v>
      </c>
      <c r="E74" s="90">
        <v>5.4</v>
      </c>
      <c r="F74" s="91">
        <v>1.1935433991846267</v>
      </c>
      <c r="G74" s="92">
        <v>13.701135711908407</v>
      </c>
      <c r="H74" s="93">
        <v>23525</v>
      </c>
      <c r="I74" s="94">
        <v>-37.366879659211925</v>
      </c>
      <c r="J74" s="95">
        <v>31.407205156564402</v>
      </c>
      <c r="K74" s="96">
        <v>33.278479113788997</v>
      </c>
      <c r="L74" s="91">
        <v>30.656643973881899</v>
      </c>
      <c r="M74" s="97">
        <v>37.6966948247129</v>
      </c>
      <c r="N74" s="97">
        <v>26.326897184700801</v>
      </c>
      <c r="O74" s="98">
        <v>29.077310685737501</v>
      </c>
    </row>
    <row r="75" spans="1:15" ht="14.25" customHeight="1">
      <c r="A75" s="76"/>
      <c r="B75" s="77">
        <v>4</v>
      </c>
      <c r="C75" s="199">
        <v>5.0698075278416521</v>
      </c>
      <c r="D75" s="200">
        <v>1.49055462581138</v>
      </c>
      <c r="E75" s="78">
        <v>-8.1999999999999993</v>
      </c>
      <c r="F75" s="79">
        <v>-1.8812148084202063</v>
      </c>
      <c r="G75" s="80">
        <v>4.4262251746807202</v>
      </c>
      <c r="H75" s="81">
        <v>25490</v>
      </c>
      <c r="I75" s="82">
        <v>30.570638254277217</v>
      </c>
      <c r="J75" s="83">
        <v>30.393905471941501</v>
      </c>
      <c r="K75" s="84">
        <v>34.335326644384999</v>
      </c>
      <c r="L75" s="79">
        <v>27.317436019149199</v>
      </c>
      <c r="M75" s="85">
        <v>34.9810161726814</v>
      </c>
      <c r="N75" s="85">
        <v>27.319292862437301</v>
      </c>
      <c r="O75" s="86">
        <v>28.0164556610546</v>
      </c>
    </row>
    <row r="76" spans="1:15" ht="14.25" customHeight="1">
      <c r="A76" s="76"/>
      <c r="B76" s="77">
        <v>5</v>
      </c>
      <c r="C76" s="199">
        <v>0.40045386901446101</v>
      </c>
      <c r="D76" s="200">
        <v>-2.1836026039444567</v>
      </c>
      <c r="E76" s="78">
        <v>2.5</v>
      </c>
      <c r="F76" s="79">
        <v>8.1879638789250642E-2</v>
      </c>
      <c r="G76" s="80">
        <v>15.945666617570065</v>
      </c>
      <c r="H76" s="81">
        <v>23337</v>
      </c>
      <c r="I76" s="82">
        <v>-8.8967832604622146</v>
      </c>
      <c r="J76" s="83">
        <v>28.146837488294299</v>
      </c>
      <c r="K76" s="84">
        <v>30.9513303703867</v>
      </c>
      <c r="L76" s="79">
        <v>27.126882522073998</v>
      </c>
      <c r="M76" s="85">
        <v>31.8471235736518</v>
      </c>
      <c r="N76" s="85">
        <v>24.727069263388501</v>
      </c>
      <c r="O76" s="86">
        <v>26.081781711970802</v>
      </c>
    </row>
    <row r="77" spans="1:15" ht="14.25" customHeight="1">
      <c r="A77" s="76"/>
      <c r="B77" s="77">
        <v>6</v>
      </c>
      <c r="C77" s="199">
        <v>3.8694185495544486</v>
      </c>
      <c r="D77" s="200">
        <v>4.6105223955193786</v>
      </c>
      <c r="E77" s="78">
        <v>3.5</v>
      </c>
      <c r="F77" s="79">
        <v>2.8893054687166408</v>
      </c>
      <c r="G77" s="80">
        <v>9.5101461445578082</v>
      </c>
      <c r="H77" s="87">
        <v>22567</v>
      </c>
      <c r="I77" s="86">
        <v>-0.48068442406068446</v>
      </c>
      <c r="J77" s="83">
        <v>32.389434210446197</v>
      </c>
      <c r="K77" s="84">
        <v>32.9751594634863</v>
      </c>
      <c r="L77" s="79">
        <v>31.4380410676346</v>
      </c>
      <c r="M77" s="85">
        <v>37.698323463011803</v>
      </c>
      <c r="N77" s="85">
        <v>30.226182438802098</v>
      </c>
      <c r="O77" s="86">
        <v>29.609464619296102</v>
      </c>
    </row>
    <row r="78" spans="1:15" ht="14.25" customHeight="1">
      <c r="A78" s="76"/>
      <c r="B78" s="77">
        <v>7</v>
      </c>
      <c r="C78" s="199">
        <v>4.2420880781550263</v>
      </c>
      <c r="D78" s="200">
        <v>-2.9530124152295389</v>
      </c>
      <c r="E78" s="78">
        <v>-5.2</v>
      </c>
      <c r="F78" s="79">
        <v>-3.251723287359598</v>
      </c>
      <c r="G78" s="80">
        <v>3.7057667514873938</v>
      </c>
      <c r="H78" s="87">
        <v>25087</v>
      </c>
      <c r="I78" s="86">
        <v>8.8325886078695071</v>
      </c>
      <c r="J78" s="83">
        <v>27.998317869811899</v>
      </c>
      <c r="K78" s="84">
        <v>30.189969069871498</v>
      </c>
      <c r="L78" s="79">
        <v>26.558514518069</v>
      </c>
      <c r="M78" s="85">
        <v>32.589023432566499</v>
      </c>
      <c r="N78" s="85">
        <v>24.183858451325399</v>
      </c>
      <c r="O78" s="86">
        <v>26.470223877227099</v>
      </c>
    </row>
    <row r="79" spans="1:15" ht="14.25" customHeight="1">
      <c r="A79" s="76"/>
      <c r="B79" s="77">
        <v>8</v>
      </c>
      <c r="C79" s="199">
        <v>4.3888071058012734</v>
      </c>
      <c r="D79" s="200">
        <v>0.85825963270058647</v>
      </c>
      <c r="E79" s="78">
        <v>5.4</v>
      </c>
      <c r="F79" s="79">
        <v>0.97632876527287138</v>
      </c>
      <c r="G79" s="80">
        <v>13.121905565665749</v>
      </c>
      <c r="H79" s="87">
        <v>28335</v>
      </c>
      <c r="I79" s="86">
        <v>7.4168255986428733E-2</v>
      </c>
      <c r="J79" s="83">
        <v>33.219493796398503</v>
      </c>
      <c r="K79" s="84">
        <v>35.980927071253198</v>
      </c>
      <c r="L79" s="79">
        <v>31.443260910211102</v>
      </c>
      <c r="M79" s="85">
        <v>38.911821768285698</v>
      </c>
      <c r="N79" s="85">
        <v>30.2052310255884</v>
      </c>
      <c r="O79" s="86">
        <v>29.556228206653799</v>
      </c>
    </row>
    <row r="80" spans="1:15" ht="14.25" customHeight="1">
      <c r="A80" s="76"/>
      <c r="B80" s="77">
        <v>9</v>
      </c>
      <c r="C80" s="199">
        <v>3.2976815235733481</v>
      </c>
      <c r="D80" s="200">
        <v>0.55336853610454817</v>
      </c>
      <c r="E80" s="78">
        <v>0.5</v>
      </c>
      <c r="F80" s="79">
        <v>0.29701936754271685</v>
      </c>
      <c r="G80" s="80">
        <v>5.3035101762306081</v>
      </c>
      <c r="H80" s="87">
        <v>25765</v>
      </c>
      <c r="I80" s="86">
        <v>1.027330118025338</v>
      </c>
      <c r="J80" s="83">
        <v>31.876123088250001</v>
      </c>
      <c r="K80" s="84">
        <v>33.3892471739656</v>
      </c>
      <c r="L80" s="79">
        <v>31.379318145941401</v>
      </c>
      <c r="M80" s="85">
        <v>37.547719937435602</v>
      </c>
      <c r="N80" s="85">
        <v>29.517236243582001</v>
      </c>
      <c r="O80" s="86">
        <v>27.5470939403255</v>
      </c>
    </row>
    <row r="81" spans="1:15" ht="14.25" customHeight="1">
      <c r="A81" s="76"/>
      <c r="B81" s="77">
        <v>10</v>
      </c>
      <c r="C81" s="199">
        <v>6.2411566900257398</v>
      </c>
      <c r="D81" s="200">
        <v>0.71501534140268053</v>
      </c>
      <c r="E81" s="78">
        <v>0.8</v>
      </c>
      <c r="F81" s="79">
        <v>1.661037373887031</v>
      </c>
      <c r="G81" s="80">
        <v>3.7865689922857992</v>
      </c>
      <c r="H81" s="87">
        <v>27629</v>
      </c>
      <c r="I81" s="86">
        <v>10.282201732327456</v>
      </c>
      <c r="J81" s="83">
        <v>30.838705288399002</v>
      </c>
      <c r="K81" s="84">
        <v>32.114521500717103</v>
      </c>
      <c r="L81" s="79">
        <v>29.631856937592602</v>
      </c>
      <c r="M81" s="85">
        <v>34.783498555475099</v>
      </c>
      <c r="N81" s="85">
        <v>27.914765888831901</v>
      </c>
      <c r="O81" s="86">
        <v>29.748883559378299</v>
      </c>
    </row>
    <row r="82" spans="1:15" ht="14.25" customHeight="1">
      <c r="A82" s="76"/>
      <c r="B82" s="77">
        <v>11</v>
      </c>
      <c r="C82" s="199"/>
      <c r="D82" s="200"/>
      <c r="E82" s="78"/>
      <c r="F82" s="79"/>
      <c r="G82" s="80"/>
      <c r="H82" s="87">
        <v>25103</v>
      </c>
      <c r="I82" s="86">
        <v>-2.0561841591884455</v>
      </c>
      <c r="J82" s="83">
        <v>32.266964587708898</v>
      </c>
      <c r="K82" s="84">
        <v>34.304975380280702</v>
      </c>
      <c r="L82" s="79">
        <v>30.081744498610998</v>
      </c>
      <c r="M82" s="85">
        <v>36.740903927139499</v>
      </c>
      <c r="N82" s="85">
        <v>29.970815444796401</v>
      </c>
      <c r="O82" s="86">
        <v>30.236383687716799</v>
      </c>
    </row>
    <row r="83" spans="1:15" ht="14.25" customHeight="1" thickBot="1">
      <c r="A83" s="99"/>
      <c r="B83" s="100">
        <v>12</v>
      </c>
      <c r="C83" s="202"/>
      <c r="D83" s="203"/>
      <c r="E83" s="106"/>
      <c r="F83" s="109"/>
      <c r="G83" s="103"/>
      <c r="H83" s="110"/>
      <c r="I83" s="109"/>
      <c r="J83" s="101"/>
      <c r="K83" s="102"/>
      <c r="L83" s="107"/>
      <c r="M83" s="108"/>
      <c r="N83" s="108"/>
      <c r="O83" s="109"/>
    </row>
    <row r="84" spans="1:15" ht="13.75" customHeight="1">
      <c r="A84" s="223"/>
      <c r="B84" s="223"/>
      <c r="C84" s="251"/>
      <c r="D84" s="251"/>
      <c r="E84" s="252"/>
      <c r="F84" s="252"/>
      <c r="G84" s="252"/>
      <c r="H84" s="252"/>
      <c r="I84" s="252"/>
      <c r="J84" s="252"/>
      <c r="K84" s="252"/>
      <c r="L84" s="252"/>
      <c r="M84" s="252"/>
      <c r="N84" s="252"/>
      <c r="O84" s="252"/>
    </row>
    <row r="85" spans="1:15">
      <c r="A85" s="214" t="s">
        <v>81</v>
      </c>
      <c r="B85" s="253"/>
      <c r="C85" s="253"/>
      <c r="D85" s="253"/>
      <c r="E85" s="253"/>
      <c r="F85" s="253"/>
      <c r="G85" s="253"/>
      <c r="H85" s="253"/>
      <c r="I85" s="253"/>
      <c r="J85" s="254"/>
      <c r="K85" s="254"/>
      <c r="L85" s="254"/>
      <c r="M85" s="254"/>
      <c r="N85" s="254"/>
      <c r="O85" s="254"/>
    </row>
    <row r="86" spans="1:15">
      <c r="A86" s="214"/>
      <c r="B86" s="253"/>
      <c r="C86" s="253"/>
      <c r="D86" s="253"/>
      <c r="E86" s="253"/>
      <c r="F86" s="253"/>
      <c r="G86" s="253"/>
      <c r="H86" s="253"/>
      <c r="I86" s="253"/>
      <c r="J86" s="253"/>
      <c r="K86" s="253"/>
      <c r="L86" s="253"/>
      <c r="M86" s="253"/>
      <c r="N86" s="253"/>
      <c r="O86" s="253"/>
    </row>
    <row r="87" spans="1:15">
      <c r="A87" s="214"/>
      <c r="B87" s="214"/>
      <c r="C87" s="214"/>
      <c r="D87" s="214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</row>
    <row r="88" spans="1:15">
      <c r="A88" s="214"/>
      <c r="B88" s="214"/>
      <c r="C88" s="214"/>
      <c r="D88" s="214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</row>
    <row r="89" spans="1:15">
      <c r="A89" s="214"/>
      <c r="B89" s="214"/>
      <c r="C89" s="214"/>
      <c r="D89" s="214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</row>
    <row r="90" spans="1:15">
      <c r="A90" s="214"/>
      <c r="B90" s="214"/>
      <c r="C90" s="214"/>
      <c r="D90" s="214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</row>
  </sheetData>
  <mergeCells count="8">
    <mergeCell ref="J3:J4"/>
    <mergeCell ref="C1:D1"/>
    <mergeCell ref="E1:F1"/>
    <mergeCell ref="E2:F2"/>
    <mergeCell ref="J2:O2"/>
    <mergeCell ref="H1:I1"/>
    <mergeCell ref="H2:I2"/>
    <mergeCell ref="J1:O1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主要経済指標No1</vt:lpstr>
      <vt:lpstr>主要経済指標No2</vt:lpstr>
      <vt:lpstr>主要経済指標No3</vt:lpstr>
      <vt:lpstr>主要経済指標No1!Print_Area</vt:lpstr>
      <vt:lpstr>主要経済指標No2!Print_Area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