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97CBE9C8-9FFC-4285-98EA-347C69DBC57A}" xr6:coauthVersionLast="47" xr6:coauthVersionMax="47" xr10:uidLastSave="{00000000-0000-0000-0000-000000000000}"/>
  <bookViews>
    <workbookView xWindow="-120" yWindow="-16320" windowWidth="29040" windowHeight="15720" tabRatio="671" activeTab="2" xr2:uid="{00000000-000D-0000-FFFF-FFFF00000000}"/>
  </bookViews>
  <sheets>
    <sheet name="主要経済指標No1" sheetId="1" r:id="rId1"/>
    <sheet name="主要経済指標No2" sheetId="2" r:id="rId2"/>
    <sheet name="主要経済指標No3" sheetId="3" r:id="rId3"/>
  </sheets>
  <definedNames>
    <definedName name="_xlnm.Print_Area" localSheetId="0">主要経済指標No1!$A$1:$S$86</definedName>
    <definedName name="_xlnm.Print_Area" localSheetId="1">主要経済指標No2!$A$1:$Q$85</definedName>
    <definedName name="_xlnm.Print_Area" localSheetId="2">主要経済指標No3!$A$1:$O$85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2" i="2" l="1"/>
  <c r="H5" i="2" l="1"/>
  <c r="O10" i="3" l="1"/>
  <c r="N10" i="3"/>
  <c r="M10" i="3"/>
  <c r="L10" i="3"/>
  <c r="K10" i="3"/>
  <c r="J10" i="3"/>
  <c r="H10" i="3"/>
  <c r="Q9" i="2"/>
  <c r="P9" i="2"/>
  <c r="L9" i="2"/>
  <c r="J9" i="2"/>
  <c r="H9" i="2"/>
  <c r="G9" i="2"/>
  <c r="F9" i="2"/>
  <c r="D9" i="2"/>
  <c r="S10" i="1"/>
  <c r="R10" i="1"/>
  <c r="Q10" i="1"/>
  <c r="P10" i="1"/>
  <c r="O10" i="1"/>
  <c r="O9" i="1"/>
  <c r="N10" i="1"/>
  <c r="N9" i="1"/>
  <c r="M10" i="1"/>
  <c r="M9" i="1"/>
  <c r="L10" i="1"/>
  <c r="L9" i="1"/>
  <c r="K10" i="1"/>
  <c r="K9" i="1"/>
  <c r="J10" i="1"/>
  <c r="J9" i="1"/>
  <c r="I10" i="1"/>
  <c r="I9" i="1"/>
  <c r="H10" i="1"/>
  <c r="H9" i="1"/>
  <c r="G10" i="1"/>
  <c r="G9" i="1"/>
  <c r="G8" i="1"/>
  <c r="O60" i="2" l="1"/>
  <c r="O63" i="2" s="1"/>
  <c r="O66" i="2" s="1"/>
  <c r="O69" i="2" s="1"/>
  <c r="N9" i="2" s="1"/>
  <c r="O9" i="3" l="1"/>
  <c r="N9" i="3"/>
  <c r="M9" i="3"/>
  <c r="L9" i="3"/>
  <c r="K9" i="3"/>
  <c r="J9" i="3"/>
  <c r="H9" i="3"/>
  <c r="I10" i="3" s="1"/>
  <c r="Q8" i="2"/>
  <c r="P8" i="2"/>
  <c r="L8" i="2"/>
  <c r="M9" i="2" s="1"/>
  <c r="J8" i="2"/>
  <c r="K9" i="2" s="1"/>
  <c r="H8" i="2"/>
  <c r="I9" i="2" s="1"/>
  <c r="G8" i="2"/>
  <c r="F8" i="2"/>
  <c r="D8" i="2"/>
  <c r="S9" i="1"/>
  <c r="R9" i="1"/>
  <c r="Q9" i="1"/>
  <c r="P9" i="1"/>
  <c r="I8" i="1"/>
  <c r="O48" i="2" l="1"/>
  <c r="O51" i="2" s="1"/>
  <c r="O54" i="2" s="1"/>
  <c r="O57" i="2" s="1"/>
  <c r="N8" i="2" s="1"/>
  <c r="G7" i="2" l="1"/>
  <c r="G6" i="2"/>
  <c r="G5" i="2"/>
  <c r="O8" i="1"/>
  <c r="O7" i="1"/>
  <c r="O6" i="1"/>
  <c r="N7" i="1"/>
  <c r="N6" i="1"/>
  <c r="N8" i="1"/>
  <c r="M8" i="1"/>
  <c r="M7" i="1"/>
  <c r="M6" i="1"/>
  <c r="K6" i="1"/>
  <c r="K7" i="1"/>
  <c r="K8" i="1"/>
  <c r="L8" i="1"/>
  <c r="L7" i="1"/>
  <c r="L6" i="1"/>
  <c r="J7" i="1"/>
  <c r="I7" i="1"/>
  <c r="J6" i="1"/>
  <c r="I6" i="1"/>
  <c r="G7" i="1"/>
  <c r="G6" i="1"/>
  <c r="H7" i="1"/>
  <c r="L7" i="2" l="1"/>
  <c r="M8" i="2" s="1"/>
  <c r="L6" i="2"/>
  <c r="L5" i="2"/>
  <c r="J8" i="3"/>
  <c r="J7" i="3"/>
  <c r="J6" i="3"/>
  <c r="M7" i="2" l="1"/>
  <c r="M6" i="2"/>
  <c r="J7" i="2" l="1"/>
  <c r="K8" i="2" s="1"/>
  <c r="J6" i="2"/>
  <c r="J5" i="2"/>
  <c r="H7" i="2"/>
  <c r="H6" i="2"/>
  <c r="I7" i="2" l="1"/>
  <c r="I8" i="2"/>
  <c r="K6" i="2"/>
  <c r="K7" i="2"/>
  <c r="I6" i="2"/>
  <c r="S6" i="1"/>
  <c r="S8" i="1"/>
  <c r="H8" i="1" l="1"/>
  <c r="H6" i="1"/>
  <c r="Q7" i="2" l="1"/>
  <c r="Q6" i="2"/>
  <c r="Q5" i="2"/>
  <c r="R8" i="1" l="1"/>
  <c r="Q8" i="1"/>
  <c r="P8" i="1"/>
  <c r="J8" i="1"/>
  <c r="O8" i="3" l="1"/>
  <c r="N8" i="3"/>
  <c r="M8" i="3"/>
  <c r="L8" i="3"/>
  <c r="K8" i="3"/>
  <c r="H8" i="3"/>
  <c r="I9" i="3" s="1"/>
  <c r="P7" i="2"/>
  <c r="F7" i="2" l="1"/>
  <c r="D7" i="2"/>
  <c r="O36" i="2" l="1"/>
  <c r="O39" i="2" s="1"/>
  <c r="O24" i="2"/>
  <c r="O27" i="2" s="1"/>
  <c r="O30" i="2" s="1"/>
  <c r="O33" i="2" s="1"/>
  <c r="N6" i="2" s="1"/>
  <c r="O12" i="2"/>
  <c r="O15" i="2" s="1"/>
  <c r="O18" i="2" s="1"/>
  <c r="O21" i="2" s="1"/>
  <c r="N5" i="2" s="1"/>
  <c r="O42" i="2" l="1"/>
  <c r="O45" i="2" s="1"/>
  <c r="N7" i="2" s="1"/>
  <c r="S7" i="1"/>
  <c r="R7" i="1"/>
  <c r="Q7" i="1"/>
  <c r="P7" i="1"/>
  <c r="O7" i="3"/>
  <c r="N7" i="3"/>
  <c r="M7" i="3"/>
  <c r="L7" i="3"/>
  <c r="K7" i="3"/>
  <c r="H7" i="3"/>
  <c r="I8" i="3" s="1"/>
  <c r="P6" i="2"/>
  <c r="F6" i="2"/>
  <c r="D6" i="2"/>
  <c r="P6" i="1" l="1"/>
  <c r="Q6" i="1"/>
  <c r="R6" i="1"/>
  <c r="D5" i="2"/>
  <c r="F5" i="2"/>
  <c r="P5" i="2"/>
  <c r="H6" i="3"/>
  <c r="I7" i="3" s="1"/>
  <c r="O6" i="3"/>
  <c r="N6" i="3"/>
  <c r="M6" i="3"/>
  <c r="L6" i="3"/>
  <c r="K6" i="3"/>
</calcChain>
</file>

<file path=xl/sharedStrings.xml><?xml version="1.0" encoding="utf-8"?>
<sst xmlns="http://schemas.openxmlformats.org/spreadsheetml/2006/main" count="231" uniqueCount="99">
  <si>
    <t>年</t>
  </si>
  <si>
    <t>月</t>
  </si>
  <si>
    <t>実質GDP</t>
    <rPh sb="0" eb="2">
      <t>ジッシツ</t>
    </rPh>
    <phoneticPr fontId="3"/>
  </si>
  <si>
    <t>経済活動</t>
    <phoneticPr fontId="3"/>
  </si>
  <si>
    <t>工業</t>
    <phoneticPr fontId="3"/>
  </si>
  <si>
    <t>鉱業</t>
  </si>
  <si>
    <t>消費者物価</t>
    <phoneticPr fontId="3"/>
  </si>
  <si>
    <t>生産者物価</t>
    <rPh sb="0" eb="3">
      <t>セイサンシャ</t>
    </rPh>
    <rPh sb="3" eb="5">
      <t>ブッカ</t>
    </rPh>
    <phoneticPr fontId="3"/>
  </si>
  <si>
    <t>失業率</t>
    <phoneticPr fontId="3"/>
  </si>
  <si>
    <t>労働力</t>
    <phoneticPr fontId="3"/>
  </si>
  <si>
    <t>就業者</t>
    <phoneticPr fontId="3"/>
  </si>
  <si>
    <t>名目賃金</t>
    <phoneticPr fontId="3"/>
  </si>
  <si>
    <t>実質賃金</t>
    <phoneticPr fontId="3"/>
  </si>
  <si>
    <t>銅価格</t>
  </si>
  <si>
    <t>成長率</t>
    <rPh sb="0" eb="3">
      <t>セイチョウリツ</t>
    </rPh>
    <phoneticPr fontId="3"/>
  </si>
  <si>
    <t>指数</t>
    <rPh sb="0" eb="2">
      <t>シスウ</t>
    </rPh>
    <phoneticPr fontId="3"/>
  </si>
  <si>
    <t>生産</t>
    <phoneticPr fontId="3"/>
  </si>
  <si>
    <t>生産</t>
  </si>
  <si>
    <t>人口</t>
    <rPh sb="0" eb="2">
      <t>ジンコウ</t>
    </rPh>
    <phoneticPr fontId="3"/>
  </si>
  <si>
    <t>数</t>
    <phoneticPr fontId="3"/>
  </si>
  <si>
    <t>(時間当たり)</t>
    <phoneticPr fontId="3"/>
  </si>
  <si>
    <t>(IMACEC)</t>
    <phoneticPr fontId="3"/>
  </si>
  <si>
    <t>全国</t>
  </si>
  <si>
    <t>首都州</t>
  </si>
  <si>
    <t>(2016年基準）</t>
    <rPh sb="5" eb="6">
      <t>ネン</t>
    </rPh>
    <rPh sb="6" eb="8">
      <t>キジュン</t>
    </rPh>
    <phoneticPr fontId="2"/>
  </si>
  <si>
    <t xml:space="preserve"> </t>
  </si>
  <si>
    <t>％</t>
  </si>
  <si>
    <t>％</t>
    <phoneticPr fontId="3"/>
  </si>
  <si>
    <t>セント</t>
  </si>
  <si>
    <t>前年比</t>
  </si>
  <si>
    <t>平均</t>
    <phoneticPr fontId="3"/>
  </si>
  <si>
    <t>平均</t>
  </si>
  <si>
    <t>年末</t>
  </si>
  <si>
    <t>平均</t>
    <rPh sb="0" eb="2">
      <t>ヘイキン</t>
    </rPh>
    <phoneticPr fontId="2"/>
  </si>
  <si>
    <t>年平均</t>
  </si>
  <si>
    <t>-</t>
  </si>
  <si>
    <t>前年同期比</t>
    <rPh sb="0" eb="2">
      <t>ゼンネン</t>
    </rPh>
    <rPh sb="2" eb="5">
      <t>ドウキヒ</t>
    </rPh>
    <phoneticPr fontId="3"/>
  </si>
  <si>
    <t>前年同月比</t>
    <rPh sb="0" eb="2">
      <t>ゼンネン</t>
    </rPh>
    <rPh sb="2" eb="5">
      <t>ドウゲツヒ</t>
    </rPh>
    <phoneticPr fontId="3"/>
  </si>
  <si>
    <t>前月比</t>
    <rPh sb="0" eb="3">
      <t>ゼンゲツヒ</t>
    </rPh>
    <phoneticPr fontId="3"/>
  </si>
  <si>
    <t>月値</t>
    <rPh sb="0" eb="1">
      <t>ゲツ</t>
    </rPh>
    <rPh sb="1" eb="2">
      <t>チ</t>
    </rPh>
    <phoneticPr fontId="3"/>
  </si>
  <si>
    <t>月平均値</t>
    <rPh sb="0" eb="3">
      <t>ツキヘイキン</t>
    </rPh>
    <rPh sb="3" eb="4">
      <t>チ</t>
    </rPh>
    <phoneticPr fontId="3"/>
  </si>
  <si>
    <t>-</t>
    <phoneticPr fontId="2"/>
  </si>
  <si>
    <t>　　　</t>
    <phoneticPr fontId="3"/>
  </si>
  <si>
    <t>為替</t>
    <phoneticPr fontId="3"/>
  </si>
  <si>
    <t>輸　　出</t>
    <phoneticPr fontId="3"/>
  </si>
  <si>
    <t>輸　　入</t>
    <phoneticPr fontId="3"/>
  </si>
  <si>
    <t>貿易収支</t>
    <phoneticPr fontId="3"/>
  </si>
  <si>
    <t>経常収支</t>
    <phoneticPr fontId="3"/>
  </si>
  <si>
    <t>外貨準備</t>
    <phoneticPr fontId="3"/>
  </si>
  <si>
    <t>対外債務</t>
    <rPh sb="0" eb="2">
      <t>タイガイ</t>
    </rPh>
    <rPh sb="2" eb="4">
      <t>サイム</t>
    </rPh>
    <phoneticPr fontId="3"/>
  </si>
  <si>
    <t>レート</t>
    <phoneticPr fontId="3"/>
  </si>
  <si>
    <t>百万ﾄﾞﾙ</t>
  </si>
  <si>
    <t>年間</t>
  </si>
  <si>
    <t>月平均値</t>
    <rPh sb="0" eb="1">
      <t>ツキ</t>
    </rPh>
    <rPh sb="1" eb="4">
      <t>ヘイキンチ</t>
    </rPh>
    <phoneticPr fontId="3"/>
  </si>
  <si>
    <t>年初からの累積値</t>
    <rPh sb="0" eb="2">
      <t>ネンショ</t>
    </rPh>
    <rPh sb="5" eb="7">
      <t>ルイセキ</t>
    </rPh>
    <rPh sb="7" eb="8">
      <t>チ</t>
    </rPh>
    <phoneticPr fontId="3"/>
  </si>
  <si>
    <t>月末値</t>
    <rPh sb="0" eb="2">
      <t>ゲツマツ</t>
    </rPh>
    <rPh sb="2" eb="3">
      <t>チ</t>
    </rPh>
    <phoneticPr fontId="3"/>
  </si>
  <si>
    <t>商業活動指数(IAC)</t>
    <rPh sb="0" eb="2">
      <t>ショウギョウ</t>
    </rPh>
    <rPh sb="2" eb="4">
      <t>カツドウ</t>
    </rPh>
    <rPh sb="4" eb="6">
      <t>シスウ</t>
    </rPh>
    <phoneticPr fontId="3"/>
  </si>
  <si>
    <t>スーパーマーケット</t>
    <phoneticPr fontId="3"/>
  </si>
  <si>
    <t>首都圏州</t>
    <rPh sb="0" eb="3">
      <t>シュトケン</t>
    </rPh>
    <rPh sb="3" eb="4">
      <t>シュウ</t>
    </rPh>
    <phoneticPr fontId="2"/>
  </si>
  <si>
    <t>新車販売</t>
    <rPh sb="0" eb="2">
      <t>シンシャ</t>
    </rPh>
    <rPh sb="2" eb="4">
      <t>ハンバイ</t>
    </rPh>
    <phoneticPr fontId="2"/>
  </si>
  <si>
    <t>消費者経済認識指数(IPEC)</t>
    <rPh sb="0" eb="3">
      <t>ショウヒシャ</t>
    </rPh>
    <rPh sb="3" eb="5">
      <t>ケイザイ</t>
    </rPh>
    <rPh sb="5" eb="7">
      <t>ニンシキ</t>
    </rPh>
    <rPh sb="7" eb="9">
      <t>シスウ</t>
    </rPh>
    <phoneticPr fontId="3"/>
  </si>
  <si>
    <t>総合</t>
    <rPh sb="0" eb="2">
      <t>ソウゴウ</t>
    </rPh>
    <phoneticPr fontId="2"/>
  </si>
  <si>
    <t>自動車含小売</t>
    <rPh sb="0" eb="3">
      <t>ジドウシャ</t>
    </rPh>
    <rPh sb="3" eb="4">
      <t>フク</t>
    </rPh>
    <rPh sb="4" eb="6">
      <t>コウ</t>
    </rPh>
    <phoneticPr fontId="2"/>
  </si>
  <si>
    <t>販売指数</t>
    <rPh sb="0" eb="2">
      <t>ハンバイ</t>
    </rPh>
    <rPh sb="2" eb="4">
      <t>シスウ</t>
    </rPh>
    <phoneticPr fontId="3"/>
  </si>
  <si>
    <t>小売指数</t>
    <rPh sb="0" eb="2">
      <t>コウ</t>
    </rPh>
    <rPh sb="2" eb="4">
      <t>シスウ</t>
    </rPh>
    <phoneticPr fontId="2"/>
  </si>
  <si>
    <t>台数</t>
    <rPh sb="0" eb="2">
      <t>ダイスウ</t>
    </rPh>
    <phoneticPr fontId="2"/>
  </si>
  <si>
    <t>季節調整値</t>
    <rPh sb="0" eb="2">
      <t>キセツ</t>
    </rPh>
    <rPh sb="2" eb="5">
      <t>チョウセイチ</t>
    </rPh>
    <phoneticPr fontId="2"/>
  </si>
  <si>
    <t>(2018年基準)</t>
    <rPh sb="5" eb="8">
      <t>ネンキジュン</t>
    </rPh>
    <phoneticPr fontId="2"/>
  </si>
  <si>
    <t>個人の経済</t>
    <rPh sb="0" eb="2">
      <t>コジン</t>
    </rPh>
    <rPh sb="3" eb="5">
      <t>ケイザイ</t>
    </rPh>
    <phoneticPr fontId="2"/>
  </si>
  <si>
    <t>国の</t>
    <rPh sb="0" eb="1">
      <t>クニ</t>
    </rPh>
    <phoneticPr fontId="2"/>
  </si>
  <si>
    <t>短期景気</t>
    <rPh sb="0" eb="2">
      <t>タンキ</t>
    </rPh>
    <rPh sb="2" eb="4">
      <t>ケイキ</t>
    </rPh>
    <phoneticPr fontId="2"/>
  </si>
  <si>
    <t>長期景気</t>
    <rPh sb="0" eb="2">
      <t>チョウキ</t>
    </rPh>
    <rPh sb="2" eb="4">
      <t>ケイキ</t>
    </rPh>
    <phoneticPr fontId="2"/>
  </si>
  <si>
    <t>家計消費</t>
    <rPh sb="0" eb="2">
      <t>カケイ</t>
    </rPh>
    <rPh sb="2" eb="4">
      <t>ショウヒ</t>
    </rPh>
    <phoneticPr fontId="2"/>
  </si>
  <si>
    <t>台</t>
    <rPh sb="0" eb="1">
      <t>ダイ</t>
    </rPh>
    <phoneticPr fontId="2"/>
  </si>
  <si>
    <t>状況認識</t>
    <rPh sb="0" eb="2">
      <t>ジョウキョウ</t>
    </rPh>
    <rPh sb="2" eb="4">
      <t>ニンシキ</t>
    </rPh>
    <phoneticPr fontId="2"/>
  </si>
  <si>
    <t>経済状況</t>
    <rPh sb="0" eb="2">
      <t>ケイザイ</t>
    </rPh>
    <rPh sb="2" eb="4">
      <t>ジョウキョウ</t>
    </rPh>
    <phoneticPr fontId="2"/>
  </si>
  <si>
    <t>見通し</t>
    <rPh sb="0" eb="2">
      <t>ミトオ</t>
    </rPh>
    <phoneticPr fontId="2"/>
  </si>
  <si>
    <t>年計</t>
    <rPh sb="0" eb="1">
      <t>ネン</t>
    </rPh>
    <rPh sb="1" eb="2">
      <t>ケイ</t>
    </rPh>
    <phoneticPr fontId="2"/>
  </si>
  <si>
    <t>年平均値</t>
    <rPh sb="0" eb="3">
      <t>ネンヘイキン</t>
    </rPh>
    <rPh sb="3" eb="4">
      <t>チ</t>
    </rPh>
    <phoneticPr fontId="2"/>
  </si>
  <si>
    <t>前月比</t>
    <rPh sb="0" eb="3">
      <t>ゼンゲツヒ</t>
    </rPh>
    <phoneticPr fontId="2"/>
  </si>
  <si>
    <t>原数値</t>
    <rPh sb="0" eb="1">
      <t>ハラ</t>
    </rPh>
    <rPh sb="1" eb="2">
      <t>スウ</t>
    </rPh>
    <rPh sb="2" eb="3">
      <t>アタイ</t>
    </rPh>
    <phoneticPr fontId="3"/>
  </si>
  <si>
    <t>（出所）チリ国家統計院、チリ商工会議所、ANAC、Gfk Chile</t>
    <rPh sb="6" eb="8">
      <t>コッカ</t>
    </rPh>
    <rPh sb="8" eb="11">
      <t>トウケイイン</t>
    </rPh>
    <rPh sb="14" eb="16">
      <t>ショウコウ</t>
    </rPh>
    <rPh sb="16" eb="19">
      <t>カイギショ</t>
    </rPh>
    <phoneticPr fontId="3"/>
  </si>
  <si>
    <t>(2018年基準）</t>
    <rPh sb="5" eb="8">
      <t>ネンキジュン</t>
    </rPh>
    <phoneticPr fontId="2"/>
  </si>
  <si>
    <t>(2019年基準）</t>
    <rPh sb="5" eb="6">
      <t>ネン</t>
    </rPh>
    <rPh sb="6" eb="8">
      <t>キジュン</t>
    </rPh>
    <phoneticPr fontId="2"/>
  </si>
  <si>
    <t>（2018年基準）</t>
    <rPh sb="5" eb="6">
      <t>ネン</t>
    </rPh>
    <rPh sb="6" eb="8">
      <t>キジュン</t>
    </rPh>
    <phoneticPr fontId="2"/>
  </si>
  <si>
    <t>(2023年基準）</t>
    <rPh sb="5" eb="6">
      <t>ネン</t>
    </rPh>
    <rPh sb="6" eb="8">
      <t>キジュン</t>
    </rPh>
    <phoneticPr fontId="2"/>
  </si>
  <si>
    <t>(1ﾎﾟﾝﾄﾞ</t>
    <phoneticPr fontId="3"/>
  </si>
  <si>
    <t>当たり)</t>
    <rPh sb="0" eb="1">
      <t>ア</t>
    </rPh>
    <phoneticPr fontId="2"/>
  </si>
  <si>
    <t>（注）失業率、労働力人口及び就業者数は３か月平均で公表されているため、各月の値は当該期間の最終月の値として表示。</t>
    <rPh sb="12" eb="13">
      <t>オヨ</t>
    </rPh>
    <phoneticPr fontId="3"/>
  </si>
  <si>
    <t>（注）為替レートは、中銀が公表しているObservado値（銀行間レートの加重平均値）。</t>
    <phoneticPr fontId="3"/>
  </si>
  <si>
    <t>（出所）チリ中央銀行、チリ国家統計院</t>
    <rPh sb="13" eb="15">
      <t>コッカ</t>
    </rPh>
    <rPh sb="15" eb="18">
      <t>トウケイイン</t>
    </rPh>
    <phoneticPr fontId="3"/>
  </si>
  <si>
    <t>M1(名目)</t>
    <rPh sb="3" eb="5">
      <t>メイモク</t>
    </rPh>
    <phoneticPr fontId="3"/>
  </si>
  <si>
    <t>M2(名目)</t>
    <rPh sb="3" eb="5">
      <t>メイモク</t>
    </rPh>
    <phoneticPr fontId="3"/>
  </si>
  <si>
    <t>FOB</t>
  </si>
  <si>
    <t>FOB</t>
    <phoneticPr fontId="3"/>
  </si>
  <si>
    <t>ﾍﾟｿ/ﾄﾞﾙ</t>
    <phoneticPr fontId="3"/>
  </si>
  <si>
    <t>-</t>
    <phoneticPr fontId="2"/>
  </si>
  <si>
    <t>(2023年基準)</t>
    <rPh sb="5" eb="8">
      <t>ネンキジュン</t>
    </rPh>
    <phoneticPr fontId="2"/>
  </si>
  <si>
    <t>当該期値</t>
    <rPh sb="0" eb="2">
      <t>トウガイ</t>
    </rPh>
    <rPh sb="2" eb="3">
      <t>キ</t>
    </rPh>
    <rPh sb="3" eb="4">
      <t>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</si>
</sst>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176" formatCode="0.0"/>
    <numFmt numFmtId="177" formatCode="#,##0.000;&quot;▲ &quot;#,##0.000"/>
    <numFmt numFmtId="178" formatCode="#,##0.0;&quot;▲ &quot;#,##0.0"/>
    <numFmt numFmtId="179" formatCode="0.0;&quot;▲ &quot;0.0"/>
    <numFmt numFmtId="180" formatCode="#,##0.0"/>
    <numFmt numFmtId="181" formatCode="#,##0.0_ "/>
    <numFmt numFmtId="182" formatCode="#,##0;&quot;▲ &quot;#,##0"/>
    <numFmt numFmtId="183" formatCode="_-* #,##0.00_-;\-* #,##0.00_-;_-* &quot;-&quot;??_-;_-@_-"/>
    <numFmt numFmtId="184" formatCode="_-&quot;$&quot;\ * #,##0.00_-;\-&quot;$&quot;\ * #,##0.00_-;_-&quot;$&quot;\ * &quot;-&quot;??_-;_-@_-"/>
    <numFmt numFmtId="185" formatCode="#.##0"/>
    <numFmt numFmtId="186" formatCode="_-[$€-2]\ * #,##0.00_-;\-[$€-2]\ * #,##0.00_-;_-[$€-2]\ * &quot;-&quot;??_-"/>
    <numFmt numFmtId="187" formatCode="&quot;$&quot;#,##0\ ;\(&quot;$&quot;#,##0\)"/>
    <numFmt numFmtId="188" formatCode="&quot;$&quot;#,##0_);[Red]\(&quot;$&quot;#,##0\)"/>
    <numFmt numFmtId="189" formatCode="&quot;$&quot;#,##0.00;[Red]\-&quot;$&quot;#,##0.00"/>
    <numFmt numFmtId="190" formatCode="_-* #,##0\ _P_t_s_-;\-* #,##0\ _P_t_s_-;_-* &quot;-&quot;\ _P_t_s_-;_-@_-"/>
    <numFmt numFmtId="191" formatCode="_-* #,##0.00\ _P_t_s_-;\-* #,##0.00\ _P_t_s_-;_-* &quot;-&quot;??\ _P_t_s_-;_-@_-"/>
    <numFmt numFmtId="192" formatCode="_-* #,##0\ &quot;Pts&quot;_-;\-* #,##0\ &quot;Pts&quot;_-;_-* &quot;-&quot;\ &quot;Pts&quot;_-;_-@_-"/>
    <numFmt numFmtId="193" formatCode="_-* #,##0.00\ &quot;Pts&quot;_-;\-* #,##0.00\ &quot;Pts&quot;_-;_-* &quot;-&quot;??\ &quot;Pts&quot;_-;_-@_-"/>
    <numFmt numFmtId="194" formatCode="_ [$€-2]\ * #,##0.00_ ;_ [$€-2]\ * \-#,##0.00_ ;_ [$€-2]\ * &quot;-&quot;??_ "/>
    <numFmt numFmtId="195" formatCode="_-* #,##0.00\ _€_-;\-* #,##0.00\ _€_-;_-* &quot;-&quot;??\ _€_-;_-@_-"/>
    <numFmt numFmtId="196" formatCode="##,###,###,###,###,###,###,###,###,###,##0"/>
  </numFmts>
  <fonts count="3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b/>
      <sz val="10"/>
      <name val="MS Sans Serif"/>
      <family val="2"/>
    </font>
    <font>
      <b/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4"/>
      <name val="Times New Roman"/>
      <family val="1"/>
    </font>
    <font>
      <sz val="9"/>
      <name val="Humnst777 Lt BT"/>
      <family val="2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1"/>
      <color rgb="FF000000"/>
      <name val="Calibri"/>
      <family val="2"/>
    </font>
    <font>
      <sz val="9"/>
      <name val="Verdana"/>
      <family val="2"/>
    </font>
    <font>
      <b/>
      <sz val="8.5"/>
      <name val="Helvetica"/>
    </font>
  </fonts>
  <fills count="18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1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  <xf numFmtId="183" fontId="4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5" fontId="12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40" fontId="8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40" fontId="8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40" fontId="8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0" fontId="13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 applyNumberForma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2" borderId="0" applyNumberFormat="0" applyBorder="0" applyAlignment="0" applyProtection="0"/>
    <xf numFmtId="0" fontId="7" fillId="5" borderId="0" applyNumberFormat="0" applyBorder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18" fillId="11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3" borderId="0" applyNumberFormat="0" applyBorder="0" applyAlignment="0" applyProtection="0"/>
    <xf numFmtId="0" fontId="19" fillId="7" borderId="0" applyNumberFormat="0" applyBorder="0" applyAlignment="0" applyProtection="0"/>
    <xf numFmtId="0" fontId="20" fillId="13" borderId="65" applyNumberFormat="0" applyAlignment="0" applyProtection="0"/>
    <xf numFmtId="0" fontId="21" fillId="12" borderId="66" applyNumberFormat="0" applyAlignment="0" applyProtection="0"/>
    <xf numFmtId="0" fontId="22" fillId="0" borderId="67" applyNumberFormat="0" applyFill="0" applyAlignment="0" applyProtection="0"/>
    <xf numFmtId="38" fontId="8" fillId="0" borderId="0" applyFont="0" applyFill="0" applyBorder="0" applyAlignment="0" applyProtection="0"/>
    <xf numFmtId="40" fontId="8" fillId="0" borderId="0" applyFont="0" applyFill="0" applyBorder="0" applyAlignment="0" applyProtection="0"/>
    <xf numFmtId="188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17" borderId="0" applyNumberFormat="0" applyBorder="0" applyAlignment="0" applyProtection="0"/>
    <xf numFmtId="0" fontId="24" fillId="3" borderId="65" applyNumberFormat="0" applyAlignment="0" applyProtection="0"/>
    <xf numFmtId="194" fontId="6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6" borderId="0" applyNumberFormat="0" applyBorder="0" applyAlignment="0" applyProtection="0"/>
    <xf numFmtId="190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12" fillId="0" borderId="0" applyFont="0" applyFill="0" applyBorder="0" applyAlignment="0" applyProtection="0"/>
    <xf numFmtId="0" fontId="27" fillId="9" borderId="0" applyNumberFormat="0" applyBorder="0" applyAlignment="0" applyProtection="0"/>
    <xf numFmtId="0" fontId="12" fillId="0" borderId="0"/>
    <xf numFmtId="0" fontId="6" fillId="4" borderId="68" applyNumberFormat="0" applyFont="0" applyAlignment="0" applyProtection="0"/>
    <xf numFmtId="0" fontId="28" fillId="13" borderId="69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0" applyNumberFormat="0" applyFill="0" applyAlignment="0" applyProtection="0"/>
    <xf numFmtId="0" fontId="33" fillId="0" borderId="71" applyNumberFormat="0" applyFill="0" applyAlignment="0" applyProtection="0"/>
    <xf numFmtId="0" fontId="23" fillId="0" borderId="72" applyNumberFormat="0" applyFill="0" applyAlignment="0" applyProtection="0"/>
    <xf numFmtId="0" fontId="34" fillId="0" borderId="73" applyNumberFormat="0" applyFill="0" applyAlignment="0" applyProtection="0"/>
    <xf numFmtId="9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19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0" fontId="35" fillId="0" borderId="0"/>
    <xf numFmtId="9" fontId="35" fillId="0" borderId="0" applyFont="0" applyFill="0" applyBorder="0" applyAlignment="0" applyProtection="0">
      <alignment vertical="center"/>
    </xf>
    <xf numFmtId="0" fontId="20" fillId="13" borderId="74" applyNumberFormat="0" applyAlignment="0" applyProtection="0"/>
    <xf numFmtId="0" fontId="24" fillId="3" borderId="74" applyNumberFormat="0" applyAlignment="0" applyProtection="0"/>
    <xf numFmtId="0" fontId="6" fillId="4" borderId="75" applyNumberFormat="0" applyFont="0" applyAlignment="0" applyProtection="0"/>
    <xf numFmtId="0" fontId="28" fillId="13" borderId="76" applyNumberFormat="0" applyAlignment="0" applyProtection="0"/>
    <xf numFmtId="0" fontId="34" fillId="0" borderId="77" applyNumberFormat="0" applyFill="0" applyAlignment="0" applyProtection="0"/>
    <xf numFmtId="38" fontId="17" fillId="0" borderId="0" applyFont="0" applyFill="0" applyBorder="0" applyAlignment="0" applyProtection="0">
      <alignment vertical="center"/>
    </xf>
  </cellStyleXfs>
  <cellXfs count="275">
    <xf numFmtId="0" fontId="0" fillId="0" borderId="0" xfId="0">
      <alignment vertical="center"/>
    </xf>
    <xf numFmtId="182" fontId="5" fillId="0" borderId="17" xfId="1" applyNumberFormat="1" applyFont="1" applyFill="1" applyBorder="1" applyAlignment="1">
      <alignment horizontal="right" vertical="center"/>
    </xf>
    <xf numFmtId="182" fontId="5" fillId="0" borderId="17" xfId="1" applyNumberFormat="1" applyFont="1" applyFill="1" applyBorder="1" applyAlignment="1">
      <alignment horizontal="right" vertical="center" shrinkToFit="1"/>
    </xf>
    <xf numFmtId="178" fontId="5" fillId="0" borderId="17" xfId="1" applyNumberFormat="1" applyFont="1" applyFill="1" applyBorder="1" applyAlignment="1">
      <alignment vertical="center"/>
    </xf>
    <xf numFmtId="182" fontId="5" fillId="0" borderId="18" xfId="1" applyNumberFormat="1" applyFont="1" applyFill="1" applyBorder="1" applyAlignment="1">
      <alignment vertical="center" shrinkToFit="1"/>
    </xf>
    <xf numFmtId="38" fontId="5" fillId="0" borderId="30" xfId="1" applyFont="1" applyFill="1" applyBorder="1" applyAlignment="1">
      <alignment horizontal="right" vertical="center"/>
    </xf>
    <xf numFmtId="182" fontId="5" fillId="0" borderId="30" xfId="1" applyNumberFormat="1" applyFont="1" applyFill="1" applyBorder="1" applyAlignment="1">
      <alignment horizontal="right" vertical="center"/>
    </xf>
    <xf numFmtId="182" fontId="5" fillId="0" borderId="20" xfId="1" applyNumberFormat="1" applyFont="1" applyFill="1" applyBorder="1" applyAlignment="1">
      <alignment vertical="center" shrinkToFit="1"/>
    </xf>
    <xf numFmtId="178" fontId="5" fillId="0" borderId="51" xfId="1" applyNumberFormat="1" applyFont="1" applyFill="1" applyBorder="1" applyAlignment="1">
      <alignment vertical="center"/>
    </xf>
    <xf numFmtId="182" fontId="5" fillId="0" borderId="52" xfId="1" applyNumberFormat="1" applyFont="1" applyFill="1" applyBorder="1" applyAlignment="1">
      <alignment vertical="center" shrinkToFit="1"/>
    </xf>
    <xf numFmtId="182" fontId="5" fillId="0" borderId="14" xfId="1" applyNumberFormat="1" applyFont="1" applyFill="1" applyBorder="1" applyAlignment="1">
      <alignment vertical="center" shrinkToFit="1"/>
    </xf>
    <xf numFmtId="182" fontId="5" fillId="0" borderId="51" xfId="1" applyNumberFormat="1" applyFont="1" applyFill="1" applyBorder="1" applyAlignment="1">
      <alignment vertical="center" shrinkToFit="1"/>
    </xf>
    <xf numFmtId="182" fontId="5" fillId="0" borderId="21" xfId="1" applyNumberFormat="1" applyFont="1" applyFill="1" applyBorder="1" applyAlignment="1">
      <alignment horizontal="right" vertical="center" shrinkToFit="1"/>
    </xf>
    <xf numFmtId="38" fontId="5" fillId="0" borderId="30" xfId="1" applyFont="1" applyFill="1" applyBorder="1" applyAlignment="1">
      <alignment horizontal="right" vertical="center" shrinkToFit="1"/>
    </xf>
    <xf numFmtId="178" fontId="5" fillId="0" borderId="52" xfId="1" applyNumberFormat="1" applyFont="1" applyFill="1" applyBorder="1" applyAlignment="1">
      <alignment vertical="center"/>
    </xf>
    <xf numFmtId="182" fontId="5" fillId="0" borderId="21" xfId="1" applyNumberFormat="1" applyFont="1" applyFill="1" applyBorder="1" applyAlignment="1">
      <alignment horizontal="right" vertical="center"/>
    </xf>
    <xf numFmtId="178" fontId="5" fillId="0" borderId="53" xfId="1" applyNumberFormat="1" applyFont="1" applyFill="1" applyBorder="1" applyAlignment="1">
      <alignment vertical="center"/>
    </xf>
    <xf numFmtId="38" fontId="5" fillId="0" borderId="39" xfId="1" applyFont="1" applyFill="1" applyBorder="1" applyAlignment="1">
      <alignment horizontal="right" vertical="center"/>
    </xf>
    <xf numFmtId="182" fontId="5" fillId="0" borderId="39" xfId="1" applyNumberFormat="1" applyFont="1" applyFill="1" applyBorder="1" applyAlignment="1">
      <alignment horizontal="right" vertical="center"/>
    </xf>
    <xf numFmtId="38" fontId="5" fillId="0" borderId="37" xfId="1" applyFont="1" applyFill="1" applyBorder="1" applyAlignment="1">
      <alignment horizontal="right" vertical="center" shrinkToFit="1"/>
    </xf>
    <xf numFmtId="178" fontId="5" fillId="0" borderId="0" xfId="1" applyNumberFormat="1" applyFont="1" applyFill="1" applyBorder="1" applyAlignment="1">
      <alignment horizontal="right" vertical="center" shrinkToFit="1"/>
    </xf>
    <xf numFmtId="182" fontId="5" fillId="0" borderId="0" xfId="1" applyNumberFormat="1" applyFont="1" applyFill="1" applyBorder="1" applyAlignment="1">
      <alignment horizontal="right" vertical="center"/>
    </xf>
    <xf numFmtId="182" fontId="16" fillId="0" borderId="0" xfId="1" applyNumberFormat="1" applyFont="1" applyFill="1" applyBorder="1" applyAlignment="1">
      <alignment horizontal="right" vertical="center"/>
    </xf>
    <xf numFmtId="178" fontId="16" fillId="0" borderId="0" xfId="1" applyNumberFormat="1" applyFont="1" applyFill="1" applyBorder="1" applyAlignment="1">
      <alignment horizontal="right" vertical="center"/>
    </xf>
    <xf numFmtId="178" fontId="5" fillId="0" borderId="4" xfId="1" applyNumberFormat="1" applyFont="1" applyFill="1" applyBorder="1" applyAlignment="1">
      <alignment vertical="center"/>
    </xf>
    <xf numFmtId="0" fontId="5" fillId="0" borderId="51" xfId="0" quotePrefix="1" applyFont="1" applyFill="1" applyBorder="1" applyAlignment="1">
      <alignment horizontal="right" vertical="center" shrinkToFit="1"/>
    </xf>
    <xf numFmtId="0" fontId="5" fillId="0" borderId="55" xfId="0" applyFont="1" applyFill="1" applyBorder="1" applyAlignment="1">
      <alignment vertical="center" shrinkToFit="1"/>
    </xf>
    <xf numFmtId="178" fontId="5" fillId="0" borderId="33" xfId="0" applyNumberFormat="1" applyFont="1" applyFill="1" applyBorder="1" applyAlignment="1">
      <alignment horizontal="right" shrinkToFit="1"/>
    </xf>
    <xf numFmtId="178" fontId="5" fillId="0" borderId="13" xfId="0" applyNumberFormat="1" applyFont="1" applyFill="1" applyBorder="1" applyAlignment="1">
      <alignment shrinkToFit="1"/>
    </xf>
    <xf numFmtId="182" fontId="5" fillId="0" borderId="13" xfId="0" applyNumberFormat="1" applyFont="1" applyFill="1" applyBorder="1" applyAlignment="1">
      <alignment shrinkToFit="1"/>
    </xf>
    <xf numFmtId="178" fontId="5" fillId="0" borderId="57" xfId="0" applyNumberFormat="1" applyFont="1" applyFill="1" applyBorder="1" applyAlignment="1">
      <alignment shrinkToFit="1"/>
    </xf>
    <xf numFmtId="178" fontId="5" fillId="0" borderId="28" xfId="0" applyNumberFormat="1" applyFont="1" applyFill="1" applyBorder="1" applyAlignment="1">
      <alignment shrinkToFit="1"/>
    </xf>
    <xf numFmtId="178" fontId="5" fillId="0" borderId="61" xfId="0" applyNumberFormat="1" applyFont="1" applyFill="1" applyBorder="1" applyAlignment="1">
      <alignment shrinkToFit="1"/>
    </xf>
    <xf numFmtId="178" fontId="5" fillId="0" borderId="29" xfId="0" applyNumberFormat="1" applyFont="1" applyFill="1" applyBorder="1" applyAlignment="1">
      <alignment shrinkToFit="1"/>
    </xf>
    <xf numFmtId="178" fontId="5" fillId="0" borderId="33" xfId="0" applyNumberFormat="1" applyFont="1" applyFill="1" applyBorder="1" applyAlignment="1">
      <alignment shrinkToFit="1"/>
    </xf>
    <xf numFmtId="178" fontId="5" fillId="0" borderId="19" xfId="0" applyNumberFormat="1" applyFont="1" applyFill="1" applyBorder="1" applyAlignment="1">
      <alignment shrinkToFit="1"/>
    </xf>
    <xf numFmtId="0" fontId="5" fillId="0" borderId="0" xfId="0" applyFont="1" applyFill="1">
      <alignment vertical="center"/>
    </xf>
    <xf numFmtId="0" fontId="5" fillId="0" borderId="13" xfId="0" quotePrefix="1" applyFont="1" applyFill="1" applyBorder="1" applyAlignment="1">
      <alignment horizontal="right" vertical="center" shrinkToFit="1"/>
    </xf>
    <xf numFmtId="0" fontId="5" fillId="0" borderId="33" xfId="0" applyFont="1" applyFill="1" applyBorder="1" applyAlignment="1">
      <alignment vertical="center" shrinkToFit="1"/>
    </xf>
    <xf numFmtId="178" fontId="5" fillId="0" borderId="29" xfId="0" applyNumberFormat="1" applyFont="1" applyFill="1" applyBorder="1" applyAlignment="1">
      <alignment horizontal="right" shrinkToFit="1"/>
    </xf>
    <xf numFmtId="178" fontId="5" fillId="0" borderId="38" xfId="0" applyNumberFormat="1" applyFont="1" applyFill="1" applyBorder="1" applyAlignment="1">
      <alignment horizontal="right" shrinkToFit="1"/>
    </xf>
    <xf numFmtId="178" fontId="5" fillId="0" borderId="43" xfId="0" applyNumberFormat="1" applyFont="1" applyFill="1" applyBorder="1" applyAlignment="1">
      <alignment horizontal="right" shrinkToFit="1"/>
    </xf>
    <xf numFmtId="182" fontId="5" fillId="0" borderId="51" xfId="0" applyNumberFormat="1" applyFont="1" applyFill="1" applyBorder="1" applyAlignment="1">
      <alignment shrinkToFit="1"/>
    </xf>
    <xf numFmtId="178" fontId="5" fillId="0" borderId="8" xfId="0" applyNumberFormat="1" applyFont="1" applyFill="1" applyBorder="1" applyAlignment="1">
      <alignment shrinkToFit="1"/>
    </xf>
    <xf numFmtId="178" fontId="5" fillId="0" borderId="58" xfId="0" applyNumberFormat="1" applyFont="1" applyFill="1" applyBorder="1" applyAlignment="1">
      <alignment shrinkToFit="1"/>
    </xf>
    <xf numFmtId="178" fontId="5" fillId="0" borderId="62" xfId="0" applyNumberFormat="1" applyFont="1" applyFill="1" applyBorder="1" applyAlignment="1">
      <alignment shrinkToFit="1"/>
    </xf>
    <xf numFmtId="178" fontId="5" fillId="0" borderId="43" xfId="0" applyNumberFormat="1" applyFont="1" applyFill="1" applyBorder="1" applyAlignment="1">
      <alignment shrinkToFit="1"/>
    </xf>
    <xf numFmtId="178" fontId="5" fillId="0" borderId="63" xfId="0" applyNumberFormat="1" applyFont="1" applyFill="1" applyBorder="1" applyAlignment="1">
      <alignment shrinkToFit="1"/>
    </xf>
    <xf numFmtId="178" fontId="5" fillId="0" borderId="52" xfId="0" applyNumberFormat="1" applyFont="1" applyFill="1" applyBorder="1" applyAlignment="1">
      <alignment shrinkToFit="1"/>
    </xf>
    <xf numFmtId="0" fontId="5" fillId="0" borderId="15" xfId="0" applyFont="1" applyFill="1" applyBorder="1" applyAlignment="1">
      <alignment vertical="center" shrinkToFit="1"/>
    </xf>
    <xf numFmtId="0" fontId="5" fillId="0" borderId="16" xfId="0" applyFont="1" applyFill="1" applyBorder="1" applyAlignment="1">
      <alignment vertical="center" shrinkToFit="1"/>
    </xf>
    <xf numFmtId="178" fontId="5" fillId="0" borderId="15" xfId="0" applyNumberFormat="1" applyFont="1" applyFill="1" applyBorder="1" applyAlignment="1">
      <alignment horizontal="right" vertical="center" shrinkToFit="1"/>
    </xf>
    <xf numFmtId="178" fontId="5" fillId="0" borderId="25" xfId="0" applyNumberFormat="1" applyFont="1" applyFill="1" applyBorder="1" applyAlignment="1">
      <alignment horizontal="right" vertical="center" shrinkToFit="1"/>
    </xf>
    <xf numFmtId="178" fontId="5" fillId="0" borderId="26" xfId="0" applyNumberFormat="1" applyFont="1" applyFill="1" applyBorder="1" applyAlignment="1">
      <alignment horizontal="right" vertical="center" shrinkToFit="1"/>
    </xf>
    <xf numFmtId="182" fontId="5" fillId="0" borderId="15" xfId="0" applyNumberFormat="1" applyFont="1" applyFill="1" applyBorder="1" applyAlignment="1">
      <alignment horizontal="right" vertical="center" shrinkToFit="1"/>
    </xf>
    <xf numFmtId="178" fontId="5" fillId="0" borderId="45" xfId="0" applyNumberFormat="1" applyFont="1" applyFill="1" applyBorder="1" applyAlignment="1">
      <alignment horizontal="right" vertical="center" shrinkToFit="1"/>
    </xf>
    <xf numFmtId="178" fontId="5" fillId="0" borderId="36" xfId="0" applyNumberFormat="1" applyFont="1" applyFill="1" applyBorder="1" applyAlignment="1">
      <alignment horizontal="right" vertical="center" shrinkToFit="1"/>
    </xf>
    <xf numFmtId="178" fontId="5" fillId="0" borderId="59" xfId="0" applyNumberFormat="1" applyFont="1" applyFill="1" applyBorder="1" applyAlignment="1">
      <alignment horizontal="right" vertical="center" shrinkToFit="1"/>
    </xf>
    <xf numFmtId="178" fontId="5" fillId="0" borderId="23" xfId="0" applyNumberFormat="1" applyFont="1" applyFill="1" applyBorder="1" applyAlignment="1">
      <alignment horizontal="right" vertical="center" shrinkToFit="1"/>
    </xf>
    <xf numFmtId="178" fontId="5" fillId="0" borderId="16" xfId="0" applyNumberFormat="1" applyFont="1" applyFill="1" applyBorder="1" applyAlignment="1">
      <alignment horizontal="right" vertical="center" shrinkToFit="1"/>
    </xf>
    <xf numFmtId="0" fontId="5" fillId="0" borderId="13" xfId="0" applyFont="1" applyFill="1" applyBorder="1" applyAlignment="1">
      <alignment vertical="center" shrinkToFit="1"/>
    </xf>
    <xf numFmtId="0" fontId="5" fillId="0" borderId="19" xfId="0" applyFont="1" applyFill="1" applyBorder="1" applyAlignment="1">
      <alignment vertical="center" shrinkToFit="1"/>
    </xf>
    <xf numFmtId="178" fontId="5" fillId="0" borderId="13" xfId="0" applyNumberFormat="1" applyFont="1" applyFill="1" applyBorder="1" applyAlignment="1">
      <alignment horizontal="right" vertical="center" shrinkToFit="1"/>
    </xf>
    <xf numFmtId="178" fontId="5" fillId="0" borderId="29" xfId="0" applyNumberFormat="1" applyFont="1" applyFill="1" applyBorder="1" applyAlignment="1">
      <alignment horizontal="right" vertical="center" shrinkToFit="1"/>
    </xf>
    <xf numFmtId="178" fontId="5" fillId="0" borderId="31" xfId="0" applyNumberFormat="1" applyFont="1" applyFill="1" applyBorder="1" applyAlignment="1">
      <alignment horizontal="right" vertical="center" shrinkToFit="1"/>
    </xf>
    <xf numFmtId="182" fontId="5" fillId="0" borderId="13" xfId="0" applyNumberFormat="1" applyFont="1" applyFill="1" applyBorder="1" applyAlignment="1">
      <alignment horizontal="right" vertical="center" shrinkToFit="1"/>
    </xf>
    <xf numFmtId="178" fontId="5" fillId="0" borderId="57" xfId="0" applyNumberFormat="1" applyFont="1" applyFill="1" applyBorder="1" applyAlignment="1">
      <alignment horizontal="right" vertical="center" shrinkToFit="1"/>
    </xf>
    <xf numFmtId="178" fontId="5" fillId="0" borderId="28" xfId="0" applyNumberFormat="1" applyFont="1" applyFill="1" applyBorder="1" applyAlignment="1">
      <alignment horizontal="right" vertical="center" shrinkToFit="1"/>
    </xf>
    <xf numFmtId="178" fontId="5" fillId="0" borderId="61" xfId="0" applyNumberFormat="1" applyFont="1" applyFill="1" applyBorder="1" applyAlignment="1">
      <alignment horizontal="right" vertical="center" shrinkToFit="1"/>
    </xf>
    <xf numFmtId="178" fontId="5" fillId="0" borderId="33" xfId="0" applyNumberFormat="1" applyFont="1" applyFill="1" applyBorder="1" applyAlignment="1">
      <alignment horizontal="right" vertical="center" shrinkToFit="1"/>
    </xf>
    <xf numFmtId="178" fontId="5" fillId="0" borderId="19" xfId="0" applyNumberFormat="1" applyFont="1" applyFill="1" applyBorder="1" applyAlignment="1">
      <alignment horizontal="right" vertical="center" shrinkToFit="1"/>
    </xf>
    <xf numFmtId="182" fontId="5" fillId="0" borderId="28" xfId="0" applyNumberFormat="1" applyFont="1" applyFill="1" applyBorder="1" applyAlignment="1">
      <alignment horizontal="right" vertical="center" shrinkToFit="1"/>
    </xf>
    <xf numFmtId="0" fontId="5" fillId="0" borderId="51" xfId="0" applyFont="1" applyFill="1" applyBorder="1" applyAlignment="1">
      <alignment vertical="center" shrinkToFit="1"/>
    </xf>
    <xf numFmtId="0" fontId="5" fillId="0" borderId="52" xfId="0" applyFont="1" applyFill="1" applyBorder="1" applyAlignment="1">
      <alignment vertical="center" shrinkToFit="1"/>
    </xf>
    <xf numFmtId="178" fontId="5" fillId="0" borderId="51" xfId="0" applyNumberFormat="1" applyFont="1" applyFill="1" applyBorder="1" applyAlignment="1">
      <alignment horizontal="right" vertical="center" shrinkToFit="1"/>
    </xf>
    <xf numFmtId="178" fontId="5" fillId="0" borderId="43" xfId="0" applyNumberFormat="1" applyFont="1" applyFill="1" applyBorder="1" applyAlignment="1">
      <alignment horizontal="right" vertical="center" shrinkToFit="1"/>
    </xf>
    <xf numFmtId="178" fontId="5" fillId="0" borderId="37" xfId="0" applyNumberFormat="1" applyFont="1" applyFill="1" applyBorder="1" applyAlignment="1">
      <alignment horizontal="right" vertical="center" shrinkToFit="1"/>
    </xf>
    <xf numFmtId="182" fontId="5" fillId="0" borderId="51" xfId="0" applyNumberFormat="1" applyFont="1" applyFill="1" applyBorder="1" applyAlignment="1">
      <alignment horizontal="right" vertical="center" shrinkToFit="1"/>
    </xf>
    <xf numFmtId="178" fontId="5" fillId="0" borderId="8" xfId="0" applyNumberFormat="1" applyFont="1" applyFill="1" applyBorder="1" applyAlignment="1">
      <alignment horizontal="right" vertical="center" shrinkToFit="1"/>
    </xf>
    <xf numFmtId="178" fontId="5" fillId="0" borderId="58" xfId="0" applyNumberFormat="1" applyFont="1" applyFill="1" applyBorder="1" applyAlignment="1">
      <alignment horizontal="right" vertical="center" shrinkToFit="1"/>
    </xf>
    <xf numFmtId="178" fontId="5" fillId="0" borderId="62" xfId="0" applyNumberFormat="1" applyFont="1" applyFill="1" applyBorder="1" applyAlignment="1">
      <alignment horizontal="right" vertical="center" shrinkToFit="1"/>
    </xf>
    <xf numFmtId="178" fontId="5" fillId="0" borderId="55" xfId="0" applyNumberFormat="1" applyFont="1" applyFill="1" applyBorder="1" applyAlignment="1">
      <alignment horizontal="right" vertical="center" shrinkToFit="1"/>
    </xf>
    <xf numFmtId="178" fontId="5" fillId="0" borderId="52" xfId="0" applyNumberFormat="1" applyFont="1" applyFill="1" applyBorder="1" applyAlignment="1">
      <alignment horizontal="right" vertical="center" shrinkToFit="1"/>
    </xf>
    <xf numFmtId="0" fontId="5" fillId="0" borderId="42" xfId="0" applyFont="1" applyFill="1" applyBorder="1" applyAlignment="1">
      <alignment vertical="center" shrinkToFit="1"/>
    </xf>
    <xf numFmtId="0" fontId="5" fillId="0" borderId="53" xfId="0" applyFont="1" applyFill="1" applyBorder="1" applyAlignment="1">
      <alignment vertical="center" shrinkToFit="1"/>
    </xf>
    <xf numFmtId="178" fontId="5" fillId="0" borderId="42" xfId="0" applyNumberFormat="1" applyFont="1" applyFill="1" applyBorder="1" applyAlignment="1">
      <alignment horizontal="right" vertical="center" shrinkToFit="1"/>
    </xf>
    <xf numFmtId="178" fontId="5" fillId="0" borderId="12" xfId="0" applyNumberFormat="1" applyFont="1" applyFill="1" applyBorder="1" applyAlignment="1">
      <alignment horizontal="right" vertical="center" shrinkToFit="1"/>
    </xf>
    <xf numFmtId="178" fontId="5" fillId="0" borderId="11" xfId="0" applyNumberFormat="1" applyFont="1" applyFill="1" applyBorder="1" applyAlignment="1">
      <alignment horizontal="right" vertical="center" shrinkToFit="1"/>
    </xf>
    <xf numFmtId="178" fontId="5" fillId="0" borderId="9" xfId="0" applyNumberFormat="1" applyFont="1" applyFill="1" applyBorder="1" applyAlignment="1">
      <alignment horizontal="right" vertical="center" shrinkToFit="1"/>
    </xf>
    <xf numFmtId="178" fontId="5" fillId="0" borderId="63" xfId="0" applyNumberFormat="1" applyFont="1" applyFill="1" applyBorder="1" applyAlignment="1">
      <alignment horizontal="right" vertical="center" shrinkToFit="1"/>
    </xf>
    <xf numFmtId="178" fontId="5" fillId="0" borderId="54" xfId="0" applyNumberFormat="1" applyFont="1" applyFill="1" applyBorder="1" applyAlignment="1">
      <alignment horizontal="right" vertical="center" shrinkToFit="1"/>
    </xf>
    <xf numFmtId="178" fontId="5" fillId="0" borderId="53" xfId="0" applyNumberFormat="1" applyFont="1" applyFill="1" applyBorder="1" applyAlignment="1">
      <alignment horizontal="right" vertical="center" shrinkToFit="1"/>
    </xf>
    <xf numFmtId="182" fontId="5" fillId="0" borderId="9" xfId="0" applyNumberFormat="1" applyFont="1" applyFill="1" applyBorder="1" applyAlignment="1">
      <alignment horizontal="right" vertical="center" shrinkToFit="1"/>
    </xf>
    <xf numFmtId="181" fontId="5" fillId="0" borderId="57" xfId="0" applyNumberFormat="1" applyFont="1" applyFill="1" applyBorder="1" applyAlignment="1">
      <alignment vertical="center" shrinkToFit="1"/>
    </xf>
    <xf numFmtId="180" fontId="5" fillId="0" borderId="29" xfId="2" applyNumberFormat="1" applyFont="1" applyFill="1" applyBorder="1" applyAlignment="1">
      <alignment shrinkToFit="1"/>
    </xf>
    <xf numFmtId="182" fontId="5" fillId="0" borderId="13" xfId="1" applyNumberFormat="1" applyFont="1" applyFill="1" applyBorder="1" applyAlignment="1">
      <alignment vertical="center" shrinkToFit="1"/>
    </xf>
    <xf numFmtId="178" fontId="5" fillId="0" borderId="29" xfId="0" applyNumberFormat="1" applyFont="1" applyFill="1" applyBorder="1" applyAlignment="1">
      <alignment vertical="center" shrinkToFit="1"/>
    </xf>
    <xf numFmtId="182" fontId="5" fillId="0" borderId="57" xfId="1" applyNumberFormat="1" applyFont="1" applyFill="1" applyBorder="1" applyAlignment="1">
      <alignment vertical="center" shrinkToFit="1"/>
    </xf>
    <xf numFmtId="181" fontId="5" fillId="0" borderId="8" xfId="0" applyNumberFormat="1" applyFont="1" applyFill="1" applyBorder="1" applyAlignment="1">
      <alignment vertical="center" shrinkToFit="1"/>
    </xf>
    <xf numFmtId="180" fontId="5" fillId="0" borderId="43" xfId="2" applyNumberFormat="1" applyFont="1" applyFill="1" applyBorder="1" applyAlignment="1">
      <alignment shrinkToFit="1"/>
    </xf>
    <xf numFmtId="182" fontId="5" fillId="0" borderId="8" xfId="1" applyNumberFormat="1" applyFont="1" applyFill="1" applyBorder="1" applyAlignment="1">
      <alignment vertical="center" shrinkToFit="1"/>
    </xf>
    <xf numFmtId="0" fontId="5" fillId="0" borderId="14" xfId="0" quotePrefix="1" applyFont="1" applyFill="1" applyBorder="1" applyAlignment="1">
      <alignment horizontal="right" vertical="center" shrinkToFit="1"/>
    </xf>
    <xf numFmtId="181" fontId="5" fillId="0" borderId="6" xfId="0" applyNumberFormat="1" applyFont="1" applyFill="1" applyBorder="1" applyAlignment="1">
      <alignment vertical="center" shrinkToFit="1"/>
    </xf>
    <xf numFmtId="178" fontId="5" fillId="0" borderId="14" xfId="0" applyNumberFormat="1" applyFont="1" applyFill="1" applyBorder="1" applyAlignment="1">
      <alignment horizontal="right" vertical="center" shrinkToFit="1"/>
    </xf>
    <xf numFmtId="178" fontId="5" fillId="0" borderId="6" xfId="0" applyNumberFormat="1" applyFont="1" applyFill="1" applyBorder="1" applyAlignment="1">
      <alignment horizontal="right" vertical="center" shrinkToFit="1"/>
    </xf>
    <xf numFmtId="180" fontId="5" fillId="0" borderId="0" xfId="2" applyNumberFormat="1" applyFont="1" applyFill="1" applyBorder="1" applyAlignment="1">
      <alignment shrinkToFit="1"/>
    </xf>
    <xf numFmtId="182" fontId="5" fillId="0" borderId="6" xfId="1" applyNumberFormat="1" applyFont="1" applyFill="1" applyBorder="1" applyAlignment="1">
      <alignment vertical="center" shrinkToFit="1"/>
    </xf>
    <xf numFmtId="0" fontId="5" fillId="0" borderId="46" xfId="0" applyFont="1" applyFill="1" applyBorder="1" applyAlignment="1">
      <alignment vertical="center" shrinkToFit="1"/>
    </xf>
    <xf numFmtId="0" fontId="5" fillId="0" borderId="47" xfId="0" applyFont="1" applyFill="1" applyBorder="1" applyAlignment="1">
      <alignment vertical="center" shrinkToFit="1"/>
    </xf>
    <xf numFmtId="0" fontId="15" fillId="0" borderId="46" xfId="0" applyFont="1" applyFill="1" applyBorder="1" applyAlignment="1">
      <alignment horizontal="center" vertical="center" shrinkToFit="1"/>
    </xf>
    <xf numFmtId="0" fontId="15" fillId="0" borderId="47" xfId="0" applyFont="1" applyFill="1" applyBorder="1" applyAlignment="1">
      <alignment horizontal="center" vertical="center" shrinkToFit="1"/>
    </xf>
    <xf numFmtId="0" fontId="15" fillId="0" borderId="48" xfId="0" applyFont="1" applyFill="1" applyBorder="1" applyAlignment="1">
      <alignment horizontal="center" vertical="center" shrinkToFit="1"/>
    </xf>
    <xf numFmtId="182" fontId="15" fillId="0" borderId="46" xfId="0" applyNumberFormat="1" applyFont="1" applyFill="1" applyBorder="1" applyAlignment="1">
      <alignment horizontal="center" vertical="center" shrinkToFit="1"/>
    </xf>
    <xf numFmtId="182" fontId="15" fillId="0" borderId="24" xfId="0" applyNumberFormat="1" applyFont="1" applyFill="1" applyBorder="1" applyAlignment="1">
      <alignment horizontal="center" vertical="center" shrinkToFit="1"/>
    </xf>
    <xf numFmtId="0" fontId="15" fillId="0" borderId="24" xfId="0" applyFont="1" applyFill="1" applyBorder="1" applyAlignment="1">
      <alignment horizontal="center" vertical="center" shrinkToFit="1"/>
    </xf>
    <xf numFmtId="178" fontId="5" fillId="0" borderId="0" xfId="0" applyNumberFormat="1" applyFont="1" applyFill="1">
      <alignment vertical="center"/>
    </xf>
    <xf numFmtId="178" fontId="5" fillId="0" borderId="35" xfId="0" applyNumberFormat="1" applyFont="1" applyFill="1" applyBorder="1" applyAlignment="1">
      <alignment horizontal="right" vertical="center" shrinkToFit="1"/>
    </xf>
    <xf numFmtId="0" fontId="5" fillId="0" borderId="17" xfId="0" applyFont="1" applyFill="1" applyBorder="1" applyAlignment="1">
      <alignment vertical="center" shrinkToFit="1"/>
    </xf>
    <xf numFmtId="178" fontId="5" fillId="0" borderId="17" xfId="0" applyNumberFormat="1" applyFont="1" applyFill="1" applyBorder="1" applyAlignment="1">
      <alignment horizontal="right" vertical="center" shrinkToFit="1"/>
    </xf>
    <xf numFmtId="178" fontId="5" fillId="0" borderId="18" xfId="0" applyNumberFormat="1" applyFont="1" applyFill="1" applyBorder="1" applyAlignment="1">
      <alignment horizontal="right" vertical="center" shrinkToFit="1"/>
    </xf>
    <xf numFmtId="178" fontId="5" fillId="0" borderId="34" xfId="0" applyNumberFormat="1" applyFont="1" applyFill="1" applyBorder="1" applyAlignment="1">
      <alignment horizontal="right" vertical="center" shrinkToFit="1"/>
    </xf>
    <xf numFmtId="178" fontId="5" fillId="0" borderId="32" xfId="0" applyNumberFormat="1" applyFont="1" applyFill="1" applyBorder="1" applyAlignment="1">
      <alignment horizontal="right" vertical="center" shrinkToFit="1"/>
    </xf>
    <xf numFmtId="178" fontId="5" fillId="0" borderId="30" xfId="0" applyNumberFormat="1" applyFont="1" applyFill="1" applyBorder="1" applyAlignment="1">
      <alignment horizontal="right" vertical="center" shrinkToFit="1"/>
    </xf>
    <xf numFmtId="0" fontId="5" fillId="0" borderId="21" xfId="0" applyFont="1" applyFill="1" applyBorder="1" applyAlignment="1">
      <alignment vertical="center" shrinkToFit="1"/>
    </xf>
    <xf numFmtId="178" fontId="5" fillId="0" borderId="22" xfId="0" applyNumberFormat="1" applyFont="1" applyFill="1" applyBorder="1" applyAlignment="1">
      <alignment horizontal="right" vertical="center" shrinkToFit="1"/>
    </xf>
    <xf numFmtId="178" fontId="5" fillId="0" borderId="40" xfId="0" applyNumberFormat="1" applyFont="1" applyFill="1" applyBorder="1" applyAlignment="1">
      <alignment horizontal="right" vertical="center" shrinkToFit="1"/>
    </xf>
    <xf numFmtId="182" fontId="5" fillId="0" borderId="14" xfId="0" applyNumberFormat="1" applyFont="1" applyFill="1" applyBorder="1" applyAlignment="1">
      <alignment vertical="center" shrinkToFit="1"/>
    </xf>
    <xf numFmtId="178" fontId="5" fillId="0" borderId="27" xfId="0" applyNumberFormat="1" applyFont="1" applyFill="1" applyBorder="1" applyAlignment="1">
      <alignment horizontal="right" vertical="center" shrinkToFit="1"/>
    </xf>
    <xf numFmtId="178" fontId="5" fillId="0" borderId="17" xfId="0" applyNumberFormat="1" applyFont="1" applyFill="1" applyBorder="1" applyAlignment="1">
      <alignment horizontal="right" vertical="center"/>
    </xf>
    <xf numFmtId="178" fontId="5" fillId="0" borderId="18" xfId="0" applyNumberFormat="1" applyFont="1" applyFill="1" applyBorder="1" applyAlignment="1">
      <alignment horizontal="right" vertical="center"/>
    </xf>
    <xf numFmtId="178" fontId="5" fillId="0" borderId="34" xfId="0" applyNumberFormat="1" applyFont="1" applyFill="1" applyBorder="1" applyAlignment="1">
      <alignment horizontal="right" vertical="center"/>
    </xf>
    <xf numFmtId="178" fontId="5" fillId="0" borderId="32" xfId="0" applyNumberFormat="1" applyFont="1" applyFill="1" applyBorder="1" applyAlignment="1">
      <alignment horizontal="right" vertical="center"/>
    </xf>
    <xf numFmtId="178" fontId="5" fillId="0" borderId="30" xfId="0" applyNumberFormat="1" applyFont="1" applyFill="1" applyBorder="1" applyAlignment="1">
      <alignment horizontal="right" vertical="center"/>
    </xf>
    <xf numFmtId="178" fontId="5" fillId="0" borderId="51" xfId="0" applyNumberFormat="1" applyFont="1" applyFill="1" applyBorder="1" applyAlignment="1">
      <alignment vertical="center" shrinkToFit="1"/>
    </xf>
    <xf numFmtId="178" fontId="5" fillId="0" borderId="51" xfId="0" applyNumberFormat="1" applyFont="1" applyFill="1" applyBorder="1">
      <alignment vertical="center"/>
    </xf>
    <xf numFmtId="0" fontId="5" fillId="0" borderId="18" xfId="0" applyFont="1" applyFill="1" applyBorder="1" applyAlignment="1">
      <alignment vertical="center" shrinkToFit="1"/>
    </xf>
    <xf numFmtId="0" fontId="5" fillId="0" borderId="22" xfId="0" applyFont="1" applyFill="1" applyBorder="1" applyAlignment="1">
      <alignment vertical="center" shrinkToFit="1"/>
    </xf>
    <xf numFmtId="178" fontId="5" fillId="0" borderId="22" xfId="0" applyNumberFormat="1" applyFont="1" applyFill="1" applyBorder="1" applyAlignment="1">
      <alignment horizontal="right" vertical="center"/>
    </xf>
    <xf numFmtId="178" fontId="5" fillId="0" borderId="39" xfId="0" applyNumberFormat="1" applyFont="1" applyFill="1" applyBorder="1" applyAlignment="1">
      <alignment horizontal="right" vertical="center"/>
    </xf>
    <xf numFmtId="178" fontId="5" fillId="0" borderId="42" xfId="0" applyNumberFormat="1" applyFont="1" applyFill="1" applyBorder="1">
      <alignment vertical="center"/>
    </xf>
    <xf numFmtId="9" fontId="5" fillId="0" borderId="0" xfId="53" applyFont="1" applyFill="1">
      <alignment vertical="center"/>
    </xf>
    <xf numFmtId="178" fontId="5" fillId="0" borderId="56" xfId="0" applyNumberFormat="1" applyFont="1" applyFill="1" applyBorder="1" applyAlignment="1">
      <alignment horizontal="right" vertical="center" shrinkToFit="1"/>
    </xf>
    <xf numFmtId="178" fontId="5" fillId="0" borderId="35" xfId="0" applyNumberFormat="1" applyFont="1" applyFill="1" applyBorder="1" applyAlignment="1">
      <alignment shrinkToFit="1"/>
    </xf>
    <xf numFmtId="178" fontId="5" fillId="0" borderId="31" xfId="0" applyNumberFormat="1" applyFont="1" applyFill="1" applyBorder="1" applyAlignment="1">
      <alignment shrinkToFit="1"/>
    </xf>
    <xf numFmtId="178" fontId="5" fillId="0" borderId="56" xfId="0" applyNumberFormat="1" applyFont="1" applyFill="1" applyBorder="1" applyAlignment="1">
      <alignment shrinkToFit="1"/>
    </xf>
    <xf numFmtId="178" fontId="5" fillId="0" borderId="55" xfId="0" applyNumberFormat="1" applyFont="1" applyFill="1" applyBorder="1" applyAlignment="1">
      <alignment shrinkToFit="1"/>
    </xf>
    <xf numFmtId="178" fontId="5" fillId="0" borderId="56" xfId="0" applyNumberFormat="1" applyFont="1" applyFill="1" applyBorder="1" applyAlignment="1">
      <alignment vertical="center" shrinkToFit="1"/>
    </xf>
    <xf numFmtId="178" fontId="5" fillId="0" borderId="0" xfId="0" applyNumberFormat="1" applyFont="1" applyFill="1" applyAlignment="1">
      <alignment shrinkToFit="1"/>
    </xf>
    <xf numFmtId="178" fontId="5" fillId="0" borderId="7" xfId="0" applyNumberFormat="1" applyFont="1" applyFill="1" applyBorder="1" applyAlignment="1">
      <alignment shrinkToFit="1"/>
    </xf>
    <xf numFmtId="179" fontId="5" fillId="0" borderId="3" xfId="0" applyNumberFormat="1" applyFont="1" applyFill="1" applyBorder="1" applyAlignment="1">
      <alignment vertical="center" shrinkToFit="1"/>
    </xf>
    <xf numFmtId="179" fontId="5" fillId="0" borderId="7" xfId="0" applyNumberFormat="1" applyFont="1" applyFill="1" applyBorder="1" applyAlignment="1">
      <alignment vertical="center" shrinkToFit="1"/>
    </xf>
    <xf numFmtId="179" fontId="5" fillId="0" borderId="37" xfId="0" applyNumberFormat="1" applyFont="1" applyFill="1" applyBorder="1" applyAlignment="1">
      <alignment vertical="center" shrinkToFit="1"/>
    </xf>
    <xf numFmtId="179" fontId="5" fillId="0" borderId="30" xfId="0" applyNumberFormat="1" applyFont="1" applyFill="1" applyBorder="1" applyAlignment="1">
      <alignment vertical="center" shrinkToFit="1"/>
    </xf>
    <xf numFmtId="179" fontId="5" fillId="0" borderId="11" xfId="0" applyNumberFormat="1" applyFont="1" applyFill="1" applyBorder="1" applyAlignment="1">
      <alignment vertical="center" shrinkToFit="1"/>
    </xf>
    <xf numFmtId="178" fontId="5" fillId="0" borderId="44" xfId="0" applyNumberFormat="1" applyFont="1" applyFill="1" applyBorder="1" applyAlignment="1">
      <alignment horizontal="right" vertical="center" shrinkToFit="1"/>
    </xf>
    <xf numFmtId="38" fontId="36" fillId="0" borderId="0" xfId="1" applyFont="1" applyFill="1" applyBorder="1" applyAlignment="1"/>
    <xf numFmtId="196" fontId="37" fillId="0" borderId="0" xfId="0" applyNumberFormat="1" applyFont="1" applyFill="1" applyBorder="1" applyAlignment="1">
      <alignment horizontal="right" vertical="center"/>
    </xf>
    <xf numFmtId="178" fontId="5" fillId="0" borderId="21" xfId="0" applyNumberFormat="1" applyFont="1" applyFill="1" applyBorder="1" applyAlignment="1">
      <alignment horizontal="right" vertical="center"/>
    </xf>
    <xf numFmtId="178" fontId="5" fillId="0" borderId="41" xfId="0" applyNumberFormat="1" applyFont="1" applyFill="1" applyBorder="1" applyAlignment="1">
      <alignment horizontal="right" vertical="center"/>
    </xf>
    <xf numFmtId="178" fontId="5" fillId="0" borderId="40" xfId="0" applyNumberFormat="1" applyFont="1" applyFill="1" applyBorder="1" applyAlignment="1">
      <alignment horizontal="right" vertical="center"/>
    </xf>
    <xf numFmtId="179" fontId="5" fillId="0" borderId="28" xfId="0" applyNumberFormat="1" applyFont="1" applyFill="1" applyBorder="1" applyAlignment="1">
      <alignment vertical="center" shrinkToFit="1"/>
    </xf>
    <xf numFmtId="179" fontId="5" fillId="0" borderId="19" xfId="0" applyNumberFormat="1" applyFont="1" applyFill="1" applyBorder="1" applyAlignment="1">
      <alignment vertical="center" shrinkToFit="1"/>
    </xf>
    <xf numFmtId="179" fontId="5" fillId="0" borderId="9" xfId="0" applyNumberFormat="1" applyFont="1" applyFill="1" applyBorder="1" applyAlignment="1">
      <alignment vertical="center" shrinkToFit="1"/>
    </xf>
    <xf numFmtId="179" fontId="5" fillId="0" borderId="53" xfId="0" applyNumberFormat="1" applyFont="1" applyFill="1" applyBorder="1" applyAlignment="1">
      <alignment vertical="center" shrinkToFit="1"/>
    </xf>
    <xf numFmtId="178" fontId="5" fillId="0" borderId="5" xfId="0" applyNumberFormat="1" applyFont="1" applyFill="1" applyBorder="1" applyAlignment="1">
      <alignment shrinkToFit="1"/>
    </xf>
    <xf numFmtId="178" fontId="5" fillId="0" borderId="43" xfId="0" applyNumberFormat="1" applyFont="1" applyFill="1" applyBorder="1" applyAlignment="1">
      <alignment vertical="center" shrinkToFit="1"/>
    </xf>
    <xf numFmtId="0" fontId="5" fillId="0" borderId="24" xfId="0" applyFont="1" applyFill="1" applyBorder="1" applyAlignment="1">
      <alignment horizontal="center" vertical="center" shrinkToFit="1"/>
    </xf>
    <xf numFmtId="0" fontId="5" fillId="0" borderId="48" xfId="0" applyFont="1" applyFill="1" applyBorder="1" applyAlignment="1">
      <alignment horizontal="center" vertical="center" shrinkToFit="1"/>
    </xf>
    <xf numFmtId="0" fontId="5" fillId="0" borderId="78" xfId="0" applyFont="1" applyFill="1" applyBorder="1" applyAlignment="1">
      <alignment horizontal="center" vertical="center" shrinkToFit="1"/>
    </xf>
    <xf numFmtId="0" fontId="5" fillId="0" borderId="46" xfId="0" applyFont="1" applyFill="1" applyBorder="1" applyAlignment="1">
      <alignment horizontal="center" vertical="center" shrinkToFit="1"/>
    </xf>
    <xf numFmtId="0" fontId="5" fillId="0" borderId="80" xfId="0" applyFont="1" applyFill="1" applyBorder="1" applyAlignment="1">
      <alignment horizontal="center" vertical="center" shrinkToFit="1"/>
    </xf>
    <xf numFmtId="0" fontId="5" fillId="0" borderId="47" xfId="0" applyFont="1" applyFill="1" applyBorder="1" applyAlignment="1">
      <alignment horizontal="center" vertical="center" shrinkToFit="1"/>
    </xf>
    <xf numFmtId="176" fontId="5" fillId="0" borderId="31" xfId="0" applyNumberFormat="1" applyFont="1" applyFill="1" applyBorder="1" applyAlignment="1">
      <alignment horizontal="right" vertical="center"/>
    </xf>
    <xf numFmtId="178" fontId="5" fillId="0" borderId="30" xfId="0" applyNumberFormat="1" applyFont="1" applyFill="1" applyBorder="1" applyAlignment="1">
      <alignment shrinkToFit="1"/>
    </xf>
    <xf numFmtId="0" fontId="5" fillId="0" borderId="21" xfId="0" quotePrefix="1" applyFont="1" applyFill="1" applyBorder="1" applyAlignment="1">
      <alignment horizontal="right" vertical="center" shrinkToFit="1"/>
    </xf>
    <xf numFmtId="181" fontId="5" fillId="0" borderId="22" xfId="0" applyNumberFormat="1" applyFont="1" applyFill="1" applyBorder="1" applyAlignment="1">
      <alignment vertical="center" shrinkToFit="1"/>
    </xf>
    <xf numFmtId="182" fontId="5" fillId="0" borderId="39" xfId="1" applyNumberFormat="1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178" fontId="5" fillId="0" borderId="4" xfId="0" applyNumberFormat="1" applyFont="1" applyFill="1" applyBorder="1" applyAlignment="1">
      <alignment horizontal="right" vertical="center"/>
    </xf>
    <xf numFmtId="182" fontId="5" fillId="0" borderId="4" xfId="1" applyNumberFormat="1" applyFont="1" applyFill="1" applyBorder="1" applyAlignment="1">
      <alignment horizontal="right" vertical="center"/>
    </xf>
    <xf numFmtId="178" fontId="5" fillId="0" borderId="4" xfId="0" applyNumberFormat="1" applyFont="1" applyFill="1" applyBorder="1" applyAlignment="1">
      <alignment horizontal="right" vertical="center" shrinkToFit="1"/>
    </xf>
    <xf numFmtId="182" fontId="5" fillId="0" borderId="4" xfId="1" applyNumberFormat="1" applyFont="1" applyFill="1" applyBorder="1" applyAlignment="1">
      <alignment horizontal="right" vertical="center" shrinkToFit="1"/>
    </xf>
    <xf numFmtId="178" fontId="5" fillId="0" borderId="4" xfId="0" applyNumberFormat="1" applyFont="1" applyFill="1" applyBorder="1">
      <alignment vertical="center"/>
    </xf>
    <xf numFmtId="38" fontId="5" fillId="0" borderId="4" xfId="1" applyFont="1" applyFill="1" applyBorder="1" applyAlignment="1">
      <alignment horizontal="right" vertical="center"/>
    </xf>
    <xf numFmtId="178" fontId="5" fillId="0" borderId="22" xfId="0" applyNumberFormat="1" applyFont="1" applyFill="1" applyBorder="1" applyAlignment="1">
      <alignment shrinkToFit="1"/>
    </xf>
    <xf numFmtId="176" fontId="5" fillId="0" borderId="7" xfId="0" applyNumberFormat="1" applyFont="1" applyFill="1" applyBorder="1">
      <alignment vertical="center"/>
    </xf>
    <xf numFmtId="182" fontId="5" fillId="0" borderId="51" xfId="1" applyNumberFormat="1" applyFont="1" applyFill="1" applyBorder="1" applyAlignment="1">
      <alignment horizontal="right" vertical="center" shrinkToFit="1"/>
    </xf>
    <xf numFmtId="178" fontId="5" fillId="0" borderId="38" xfId="0" applyNumberFormat="1" applyFont="1" applyFill="1" applyBorder="1" applyAlignment="1">
      <alignment horizontal="right" vertical="center" shrinkToFit="1"/>
    </xf>
    <xf numFmtId="182" fontId="5" fillId="0" borderId="37" xfId="1" applyNumberFormat="1" applyFont="1" applyFill="1" applyBorder="1" applyAlignment="1">
      <alignment horizontal="right" vertical="center" shrinkToFit="1"/>
    </xf>
    <xf numFmtId="182" fontId="5" fillId="0" borderId="30" xfId="1" applyNumberFormat="1" applyFont="1" applyFill="1" applyBorder="1" applyAlignment="1">
      <alignment horizontal="right" vertical="center" shrinkToFit="1"/>
    </xf>
    <xf numFmtId="178" fontId="5" fillId="0" borderId="0" xfId="1" applyNumberFormat="1" applyFont="1" applyFill="1" applyBorder="1" applyAlignment="1">
      <alignment vertical="center"/>
    </xf>
    <xf numFmtId="178" fontId="5" fillId="0" borderId="0" xfId="1" applyNumberFormat="1" applyFont="1" applyFill="1" applyBorder="1" applyAlignment="1">
      <alignment horizontal="right" vertical="center"/>
    </xf>
    <xf numFmtId="178" fontId="5" fillId="0" borderId="0" xfId="1" applyNumberFormat="1" applyFont="1" applyFill="1" applyBorder="1" applyAlignment="1">
      <alignment vertical="center"/>
    </xf>
    <xf numFmtId="178" fontId="5" fillId="0" borderId="0" xfId="1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0" xfId="0" applyFont="1" applyFill="1" applyAlignment="1"/>
    <xf numFmtId="0" fontId="5" fillId="0" borderId="5" xfId="0" applyFont="1" applyFill="1" applyBorder="1" applyAlignment="1">
      <alignment vertical="center" shrinkToFit="1"/>
    </xf>
    <xf numFmtId="0" fontId="5" fillId="0" borderId="6" xfId="0" applyFont="1" applyFill="1" applyBorder="1" applyAlignment="1">
      <alignment vertical="center" shrinkToFit="1"/>
    </xf>
    <xf numFmtId="0" fontId="5" fillId="0" borderId="7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shrinkToFit="1"/>
    </xf>
    <xf numFmtId="0" fontId="5" fillId="0" borderId="43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shrinkToFit="1"/>
    </xf>
    <xf numFmtId="0" fontId="5" fillId="0" borderId="0" xfId="0" applyFont="1" applyFill="1" applyAlignment="1">
      <alignment vertical="center" shrinkToFit="1"/>
    </xf>
    <xf numFmtId="0" fontId="5" fillId="0" borderId="34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vertical="center" shrinkToFit="1"/>
    </xf>
    <xf numFmtId="0" fontId="5" fillId="0" borderId="9" xfId="0" applyFont="1" applyFill="1" applyBorder="1" applyAlignment="1">
      <alignment vertical="center" shrinkToFit="1"/>
    </xf>
    <xf numFmtId="0" fontId="5" fillId="0" borderId="10" xfId="0" applyFont="1" applyFill="1" applyBorder="1" applyAlignment="1">
      <alignment vertical="center" shrinkToFit="1"/>
    </xf>
    <xf numFmtId="0" fontId="5" fillId="0" borderId="11" xfId="0" applyFont="1" applyFill="1" applyBorder="1" applyAlignment="1">
      <alignment horizontal="right" vertical="center" shrinkToFit="1"/>
    </xf>
    <xf numFmtId="0" fontId="5" fillId="0" borderId="9" xfId="0" applyFont="1" applyFill="1" applyBorder="1" applyAlignment="1">
      <alignment horizontal="right" vertical="center" shrinkToFit="1"/>
    </xf>
    <xf numFmtId="0" fontId="5" fillId="0" borderId="12" xfId="0" applyFont="1" applyFill="1" applyBorder="1" applyAlignment="1">
      <alignment horizontal="right" vertical="center" shrinkToFit="1"/>
    </xf>
    <xf numFmtId="0" fontId="5" fillId="0" borderId="10" xfId="0" applyFont="1" applyFill="1" applyBorder="1" applyAlignment="1">
      <alignment horizontal="right" vertical="center" shrinkToFit="1"/>
    </xf>
    <xf numFmtId="0" fontId="5" fillId="0" borderId="44" xfId="0" applyFont="1" applyFill="1" applyBorder="1" applyAlignment="1">
      <alignment horizontal="right" vertical="center" shrinkToFit="1"/>
    </xf>
    <xf numFmtId="0" fontId="5" fillId="0" borderId="46" xfId="0" applyFont="1" applyFill="1" applyBorder="1" applyAlignment="1">
      <alignment shrinkToFit="1"/>
    </xf>
    <xf numFmtId="0" fontId="5" fillId="0" borderId="79" xfId="0" applyFont="1" applyFill="1" applyBorder="1" applyAlignment="1">
      <alignment shrinkToFit="1"/>
    </xf>
    <xf numFmtId="0" fontId="5" fillId="0" borderId="79" xfId="0" applyFont="1" applyFill="1" applyBorder="1" applyAlignment="1">
      <alignment horizontal="center" vertical="center" shrinkToFit="1"/>
    </xf>
    <xf numFmtId="0" fontId="5" fillId="0" borderId="81" xfId="0" applyFont="1" applyFill="1" applyBorder="1" applyAlignment="1">
      <alignment horizontal="center" vertical="center" shrinkToFit="1"/>
    </xf>
    <xf numFmtId="178" fontId="5" fillId="0" borderId="37" xfId="0" applyNumberFormat="1" applyFont="1" applyFill="1" applyBorder="1" applyAlignment="1">
      <alignment horizontal="right" shrinkToFit="1"/>
    </xf>
    <xf numFmtId="178" fontId="5" fillId="0" borderId="31" xfId="0" applyNumberFormat="1" applyFont="1" applyFill="1" applyBorder="1" applyAlignment="1">
      <alignment horizontal="right" shrinkToFit="1"/>
    </xf>
    <xf numFmtId="178" fontId="5" fillId="0" borderId="7" xfId="0" applyNumberFormat="1" applyFont="1" applyFill="1" applyBorder="1" applyAlignment="1">
      <alignment horizontal="right" shrinkToFit="1"/>
    </xf>
    <xf numFmtId="178" fontId="5" fillId="0" borderId="30" xfId="0" applyNumberFormat="1" applyFont="1" applyFill="1" applyBorder="1" applyAlignment="1">
      <alignment horizontal="right" shrinkToFit="1"/>
    </xf>
    <xf numFmtId="178" fontId="5" fillId="0" borderId="39" xfId="0" applyNumberFormat="1" applyFont="1" applyFill="1" applyBorder="1" applyAlignment="1">
      <alignment horizontal="right" shrinkToFit="1"/>
    </xf>
    <xf numFmtId="178" fontId="5" fillId="0" borderId="11" xfId="0" applyNumberFormat="1" applyFont="1" applyFill="1" applyBorder="1" applyAlignment="1">
      <alignment shrinkToFit="1"/>
    </xf>
    <xf numFmtId="0" fontId="5" fillId="0" borderId="23" xfId="0" applyFont="1" applyFill="1" applyBorder="1" applyAlignment="1">
      <alignment vertical="center" shrinkToFit="1"/>
    </xf>
    <xf numFmtId="0" fontId="16" fillId="0" borderId="24" xfId="0" applyFont="1" applyFill="1" applyBorder="1" applyAlignment="1">
      <alignment horizontal="center" vertical="center" shrinkToFit="1"/>
    </xf>
    <xf numFmtId="0" fontId="16" fillId="0" borderId="15" xfId="0" applyFont="1" applyFill="1" applyBorder="1" applyAlignment="1">
      <alignment horizontal="center" vertical="center" shrinkToFit="1"/>
    </xf>
    <xf numFmtId="0" fontId="16" fillId="0" borderId="26" xfId="0" applyFont="1" applyFill="1" applyBorder="1" applyAlignment="1">
      <alignment horizontal="center" vertical="center" shrinkToFit="1"/>
    </xf>
    <xf numFmtId="0" fontId="16" fillId="0" borderId="27" xfId="0" applyFont="1" applyFill="1" applyBorder="1" applyAlignment="1">
      <alignment horizontal="center" vertical="center" shrinkToFit="1"/>
    </xf>
    <xf numFmtId="0" fontId="16" fillId="0" borderId="23" xfId="0" applyFont="1" applyFill="1" applyBorder="1" applyAlignment="1">
      <alignment horizontal="center" vertical="center" shrinkToFit="1"/>
    </xf>
    <xf numFmtId="0" fontId="16" fillId="0" borderId="16" xfId="0" applyFont="1" applyFill="1" applyBorder="1" applyAlignment="1">
      <alignment horizontal="center" vertical="center" shrinkToFit="1"/>
    </xf>
    <xf numFmtId="0" fontId="16" fillId="0" borderId="25" xfId="0" applyFont="1" applyFill="1" applyBorder="1" applyAlignment="1">
      <alignment horizontal="center" vertical="center" shrinkToFit="1"/>
    </xf>
    <xf numFmtId="179" fontId="5" fillId="0" borderId="0" xfId="0" applyNumberFormat="1" applyFont="1" applyFill="1" applyAlignment="1">
      <alignment vertical="center" shrinkToFit="1"/>
    </xf>
    <xf numFmtId="178" fontId="5" fillId="0" borderId="0" xfId="0" applyNumberFormat="1" applyFont="1" applyFill="1" applyAlignment="1">
      <alignment horizontal="right" vertical="center" shrinkToFit="1"/>
    </xf>
    <xf numFmtId="0" fontId="5" fillId="0" borderId="0" xfId="0" applyFont="1" applyFill="1" applyAlignment="1">
      <alignment shrinkToFit="1"/>
    </xf>
    <xf numFmtId="176" fontId="5" fillId="0" borderId="0" xfId="0" applyNumberFormat="1" applyFont="1" applyFill="1" applyAlignment="1">
      <alignment shrinkToFit="1"/>
    </xf>
    <xf numFmtId="177" fontId="5" fillId="0" borderId="0" xfId="0" applyNumberFormat="1" applyFont="1" applyFill="1" applyAlignment="1"/>
    <xf numFmtId="0" fontId="5" fillId="0" borderId="78" xfId="0" applyFont="1" applyFill="1" applyBorder="1" applyAlignment="1">
      <alignment vertical="center" shrinkToFit="1"/>
    </xf>
    <xf numFmtId="0" fontId="5" fillId="0" borderId="46" xfId="0" applyFont="1" applyFill="1" applyBorder="1" applyAlignment="1">
      <alignment horizontal="right" vertical="center" shrinkToFit="1"/>
    </xf>
    <xf numFmtId="0" fontId="5" fillId="0" borderId="0" xfId="0" applyFont="1" applyFill="1" applyBorder="1">
      <alignment vertical="center"/>
    </xf>
    <xf numFmtId="178" fontId="5" fillId="0" borderId="0" xfId="0" applyNumberFormat="1" applyFont="1" applyFill="1" applyBorder="1" applyAlignment="1">
      <alignment horizontal="right" vertical="center"/>
    </xf>
    <xf numFmtId="178" fontId="5" fillId="0" borderId="0" xfId="0" applyNumberFormat="1" applyFont="1" applyFill="1" applyBorder="1" applyAlignment="1">
      <alignment horizontal="right" vertical="center" shrinkToFit="1"/>
    </xf>
    <xf numFmtId="178" fontId="5" fillId="0" borderId="0" xfId="0" applyNumberFormat="1" applyFont="1" applyFill="1" applyBorder="1" applyAlignment="1">
      <alignment vertical="center"/>
    </xf>
    <xf numFmtId="178" fontId="5" fillId="0" borderId="0" xfId="0" applyNumberFormat="1" applyFont="1" applyFill="1" applyAlignment="1">
      <alignment horizontal="right" vertical="center"/>
    </xf>
    <xf numFmtId="178" fontId="5" fillId="0" borderId="0" xfId="0" applyNumberFormat="1" applyFont="1" applyFill="1" applyAlignment="1">
      <alignment vertical="center"/>
    </xf>
    <xf numFmtId="176" fontId="5" fillId="0" borderId="0" xfId="0" applyNumberFormat="1" applyFont="1" applyFill="1" applyAlignment="1"/>
    <xf numFmtId="178" fontId="5" fillId="0" borderId="0" xfId="0" applyNumberFormat="1" applyFont="1" applyFill="1" applyAlignment="1">
      <alignment vertical="center"/>
    </xf>
    <xf numFmtId="0" fontId="5" fillId="0" borderId="58" xfId="0" applyFont="1" applyFill="1" applyBorder="1" applyAlignment="1">
      <alignment horizontal="center" vertical="center" shrinkToFit="1"/>
    </xf>
    <xf numFmtId="0" fontId="5" fillId="0" borderId="17" xfId="0" applyFont="1" applyFill="1" applyBorder="1" applyAlignment="1">
      <alignment horizontal="center" vertical="center" shrinkToFit="1"/>
    </xf>
    <xf numFmtId="0" fontId="5" fillId="0" borderId="60" xfId="0" applyFont="1" applyFill="1" applyBorder="1" applyAlignment="1">
      <alignment horizontal="center" vertical="center" shrinkToFit="1"/>
    </xf>
    <xf numFmtId="0" fontId="5" fillId="0" borderId="42" xfId="0" applyFont="1" applyFill="1" applyBorder="1" applyAlignment="1">
      <alignment horizontal="center" vertical="center" shrinkToFit="1"/>
    </xf>
    <xf numFmtId="0" fontId="5" fillId="0" borderId="63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0" fontId="5" fillId="0" borderId="64" xfId="0" applyFont="1" applyFill="1" applyBorder="1" applyAlignment="1">
      <alignment horizontal="center" vertical="center" shrinkToFit="1"/>
    </xf>
    <xf numFmtId="178" fontId="5" fillId="0" borderId="28" xfId="0" applyNumberFormat="1" applyFont="1" applyFill="1" applyBorder="1" applyAlignment="1">
      <alignment horizontal="right" shrinkToFit="1"/>
    </xf>
    <xf numFmtId="178" fontId="5" fillId="0" borderId="13" xfId="0" applyNumberFormat="1" applyFont="1" applyFill="1" applyBorder="1" applyAlignment="1">
      <alignment horizontal="right" shrinkToFit="1"/>
    </xf>
    <xf numFmtId="178" fontId="5" fillId="0" borderId="5" xfId="0" applyNumberFormat="1" applyFont="1" applyFill="1" applyBorder="1" applyAlignment="1">
      <alignment horizontal="right" shrinkToFit="1"/>
    </xf>
    <xf numFmtId="178" fontId="5" fillId="0" borderId="51" xfId="0" applyNumberFormat="1" applyFont="1" applyFill="1" applyBorder="1" applyAlignment="1">
      <alignment horizontal="right" shrinkToFit="1"/>
    </xf>
    <xf numFmtId="0" fontId="16" fillId="0" borderId="48" xfId="0" applyFont="1" applyFill="1" applyBorder="1" applyAlignment="1">
      <alignment horizontal="center" vertical="center" shrinkToFit="1"/>
    </xf>
    <xf numFmtId="0" fontId="16" fillId="0" borderId="49" xfId="0" applyFont="1" applyFill="1" applyBorder="1" applyAlignment="1">
      <alignment horizontal="center" vertical="center" shrinkToFit="1"/>
    </xf>
    <xf numFmtId="0" fontId="16" fillId="0" borderId="45" xfId="0" applyFont="1" applyFill="1" applyBorder="1" applyAlignment="1">
      <alignment horizontal="center" vertical="center" shrinkToFit="1"/>
    </xf>
    <xf numFmtId="0" fontId="16" fillId="0" borderId="36" xfId="0" applyFont="1" applyFill="1" applyBorder="1" applyAlignment="1">
      <alignment horizontal="center" vertical="center" shrinkToFit="1"/>
    </xf>
    <xf numFmtId="0" fontId="16" fillId="0" borderId="59" xfId="0" applyFont="1" applyFill="1" applyBorder="1" applyAlignment="1">
      <alignment horizontal="center" vertical="center" shrinkToFit="1"/>
    </xf>
    <xf numFmtId="0" fontId="16" fillId="0" borderId="64" xfId="0" applyFont="1" applyFill="1" applyBorder="1" applyAlignment="1">
      <alignment horizontal="center" vertical="center" shrinkToFit="1"/>
    </xf>
    <xf numFmtId="179" fontId="5" fillId="0" borderId="1" xfId="0" applyNumberFormat="1" applyFont="1" applyFill="1" applyBorder="1" applyAlignment="1">
      <alignment vertical="center" shrinkToFit="1"/>
    </xf>
    <xf numFmtId="179" fontId="5" fillId="0" borderId="50" xfId="0" applyNumberFormat="1" applyFont="1" applyFill="1" applyBorder="1" applyAlignment="1">
      <alignment vertical="center" shrinkToFit="1"/>
    </xf>
    <xf numFmtId="179" fontId="5" fillId="0" borderId="52" xfId="0" applyNumberFormat="1" applyFont="1" applyFill="1" applyBorder="1" applyAlignment="1">
      <alignment vertical="center" shrinkToFit="1"/>
    </xf>
    <xf numFmtId="179" fontId="5" fillId="0" borderId="0" xfId="0" applyNumberFormat="1" applyFont="1" applyFill="1" applyAlignment="1"/>
    <xf numFmtId="179" fontId="5" fillId="0" borderId="0" xfId="0" applyNumberFormat="1" applyFont="1" applyFill="1">
      <alignment vertical="center"/>
    </xf>
  </cellXfs>
  <cellStyles count="119">
    <cellStyle name="_x000a_386grabber=M" xfId="4" xr:uid="{00000000-0005-0000-0000-000000000000}"/>
    <cellStyle name="20% - Énfasis1" xfId="55" xr:uid="{A366D1B4-A4AF-41D5-996A-8498B3113051}"/>
    <cellStyle name="20% - Énfasis2" xfId="56" xr:uid="{0EA29B6C-444B-4AF8-860D-6D2561FE11B0}"/>
    <cellStyle name="20% - Énfasis3" xfId="57" xr:uid="{8902AD11-FEF4-4B20-B531-B87F3E767C86}"/>
    <cellStyle name="20% - Énfasis4" xfId="58" xr:uid="{8A72D9A4-68A1-4461-9C69-0F1E523630BC}"/>
    <cellStyle name="20% - Énfasis5" xfId="59" xr:uid="{70647092-2B7C-4EFB-9056-E1066BE11D5E}"/>
    <cellStyle name="20% - Énfasis6" xfId="60" xr:uid="{4172F90C-0196-42C2-B161-B2C6CA5F3F23}"/>
    <cellStyle name="40% - Énfasis1" xfId="61" xr:uid="{3E0CB278-1DFD-4304-BC63-F68EA6574628}"/>
    <cellStyle name="40% - Énfasis2" xfId="62" xr:uid="{14B2562A-CC30-43E8-BF18-A83C63B44D19}"/>
    <cellStyle name="40% - Énfasis3" xfId="63" xr:uid="{05D407CE-96EB-4595-BF4B-972EB3A7DA71}"/>
    <cellStyle name="40% - Énfasis4" xfId="64" xr:uid="{BF5FF610-FB57-43EF-90A1-49F4423F3817}"/>
    <cellStyle name="40% - Énfasis5" xfId="65" xr:uid="{1FCE0E27-2A71-49C7-8E57-A0E8459D2298}"/>
    <cellStyle name="40% - Énfasis6" xfId="66" xr:uid="{FFBA657E-C3E3-47DF-9AFC-907A96CEDEEA}"/>
    <cellStyle name="60% - Énfasis1" xfId="67" xr:uid="{E785A573-C087-4B55-9466-FF0938EC3936}"/>
    <cellStyle name="60% - Énfasis2" xfId="68" xr:uid="{EE157F60-0EA1-4FF9-A185-6754F6ED70CA}"/>
    <cellStyle name="60% - Énfasis3" xfId="69" xr:uid="{A9772A88-7FE3-4BDB-A5E3-EC6A8BC46768}"/>
    <cellStyle name="60% - Énfasis4" xfId="70" xr:uid="{ECB1456B-668D-4E4B-A593-F1667D195953}"/>
    <cellStyle name="60% - Énfasis5" xfId="71" xr:uid="{28AABF8A-854E-4E70-A9DD-F9F83B64566C}"/>
    <cellStyle name="60% - Énfasis6" xfId="72" xr:uid="{D710490B-B0F6-4825-B575-7EC5DDFEDA50}"/>
    <cellStyle name="Buena" xfId="73" xr:uid="{76D719DE-83F6-46CD-B60E-179B3C930603}"/>
    <cellStyle name="Cálculo" xfId="74" xr:uid="{2436CFE3-6AAD-407D-821D-E7D98BE1F051}"/>
    <cellStyle name="Cálculo 2" xfId="113" xr:uid="{0E83B8D7-616B-41F4-9969-8073E8240043}"/>
    <cellStyle name="Celda de comprobación" xfId="75" xr:uid="{8E7301B9-5EDC-47C6-ABDF-9D8CE058BCE3}"/>
    <cellStyle name="Celda vinculada" xfId="76" xr:uid="{9C0BF991-5E1E-4BB5-9A85-4BF8115785EB}"/>
    <cellStyle name="Comma [0]" xfId="77" xr:uid="{FC6966A9-B4F1-4724-87D0-7968871CA068}"/>
    <cellStyle name="Comma_DGRA74#6" xfId="78" xr:uid="{8558F226-7107-42BB-9AC9-067BBF0C5239}"/>
    <cellStyle name="Currency [0]" xfId="79" xr:uid="{C5BB3916-ABD5-459A-A360-685B62265026}"/>
    <cellStyle name="Currency_FJP" xfId="80" xr:uid="{561E6462-9120-4CB3-A252-ED25487A92B3}"/>
    <cellStyle name="Encabezado 1" xfId="5" xr:uid="{00000000-0005-0000-0000-000001000000}"/>
    <cellStyle name="Encabezado 2" xfId="6" xr:uid="{00000000-0005-0000-0000-000002000000}"/>
    <cellStyle name="Encabezado 4" xfId="81" xr:uid="{DC6B33B8-04B0-4F90-8C4F-1DA35521021E}"/>
    <cellStyle name="Énfasis1" xfId="82" xr:uid="{8D233623-D238-4462-90EC-D160824689EA}"/>
    <cellStyle name="Énfasis2" xfId="83" xr:uid="{36A80490-B54D-4BB9-A090-E895787356B5}"/>
    <cellStyle name="Énfasis3" xfId="84" xr:uid="{F55B7304-7395-4166-B07B-2494CF02E611}"/>
    <cellStyle name="Énfasis4" xfId="85" xr:uid="{E0580E94-D365-44BB-B40E-1EA08987CA1D}"/>
    <cellStyle name="Énfasis5" xfId="86" xr:uid="{EC1DA3A8-BB4A-41D3-B714-22B3A1CEE9DC}"/>
    <cellStyle name="Énfasis6" xfId="87" xr:uid="{406AC403-59E8-4EAD-8145-DDDE705AEE81}"/>
    <cellStyle name="Entrada" xfId="88" xr:uid="{0C10752E-C493-48A7-961E-9003D52712EF}"/>
    <cellStyle name="Entrada 2" xfId="114" xr:uid="{4C627BFD-90F9-473A-ADE4-133E3C6CC7BE}"/>
    <cellStyle name="Euro" xfId="7" xr:uid="{00000000-0005-0000-0000-000003000000}"/>
    <cellStyle name="Euro 2" xfId="8" xr:uid="{00000000-0005-0000-0000-000004000000}"/>
    <cellStyle name="Euro 2 2" xfId="9" xr:uid="{00000000-0005-0000-0000-000005000000}"/>
    <cellStyle name="Euro 2 3" xfId="10" xr:uid="{00000000-0005-0000-0000-000006000000}"/>
    <cellStyle name="Euro 3" xfId="11" xr:uid="{00000000-0005-0000-0000-000007000000}"/>
    <cellStyle name="Euro 4" xfId="12" xr:uid="{00000000-0005-0000-0000-000008000000}"/>
    <cellStyle name="Euro 5" xfId="13" xr:uid="{00000000-0005-0000-0000-000009000000}"/>
    <cellStyle name="Euro 6" xfId="89" xr:uid="{1EA00A62-40EA-4C5A-B991-2BB4D445FCFF}"/>
    <cellStyle name="Fecha" xfId="14" xr:uid="{00000000-0005-0000-0000-00000A000000}"/>
    <cellStyle name="Fijo" xfId="15" xr:uid="{00000000-0005-0000-0000-00000B000000}"/>
    <cellStyle name="Hipervínculo_Copia de (2) Macro - CreaInformesWebPorRegión" xfId="90" xr:uid="{5F500168-8A30-4C1A-B276-34937E0C0A16}"/>
    <cellStyle name="Incorrecto" xfId="91" xr:uid="{FA4863F4-FB6E-41A7-82B6-587C6580547D}"/>
    <cellStyle name="Millares [0]_ Graf 5.4" xfId="92" xr:uid="{4D082DFA-ACD8-4A91-82B3-6B1DD84B17D6}"/>
    <cellStyle name="Millares 2" xfId="16" xr:uid="{00000000-0005-0000-0000-00000C000000}"/>
    <cellStyle name="Millares 2 2" xfId="17" xr:uid="{00000000-0005-0000-0000-00000D000000}"/>
    <cellStyle name="Millares 2 3" xfId="18" xr:uid="{00000000-0005-0000-0000-00000E000000}"/>
    <cellStyle name="Millares 2 4" xfId="19" xr:uid="{00000000-0005-0000-0000-00000F000000}"/>
    <cellStyle name="Millares 2 5" xfId="20" xr:uid="{00000000-0005-0000-0000-000010000000}"/>
    <cellStyle name="Millares 2 5 2" xfId="21" xr:uid="{00000000-0005-0000-0000-000011000000}"/>
    <cellStyle name="Millares 3" xfId="22" xr:uid="{00000000-0005-0000-0000-000012000000}"/>
    <cellStyle name="Millares 4" xfId="23" xr:uid="{00000000-0005-0000-0000-000013000000}"/>
    <cellStyle name="Millares 5" xfId="24" xr:uid="{00000000-0005-0000-0000-000014000000}"/>
    <cellStyle name="Millares 5 2" xfId="25" xr:uid="{00000000-0005-0000-0000-000015000000}"/>
    <cellStyle name="Millares 6" xfId="26" xr:uid="{00000000-0005-0000-0000-000016000000}"/>
    <cellStyle name="Millares_ Graf 5.4" xfId="93" xr:uid="{394640CD-5FB6-4B6C-ABBA-C2811AC1F316}"/>
    <cellStyle name="Moneda [0]_ Graf 5.4" xfId="94" xr:uid="{DBCAF8DC-DD47-4A9C-93EE-299B5799FDC0}"/>
    <cellStyle name="Moneda 2" xfId="27" xr:uid="{00000000-0005-0000-0000-000017000000}"/>
    <cellStyle name="Moneda 3" xfId="28" xr:uid="{00000000-0005-0000-0000-000018000000}"/>
    <cellStyle name="Moneda 4" xfId="29" xr:uid="{00000000-0005-0000-0000-000019000000}"/>
    <cellStyle name="Moneda_(BYS)Dist. % mensual" xfId="95" xr:uid="{C547F3F0-3FBE-48AA-B1B9-D97BEBC12D8D}"/>
    <cellStyle name="Monetario0" xfId="30" xr:uid="{00000000-0005-0000-0000-00001A000000}"/>
    <cellStyle name="Neutral" xfId="96" xr:uid="{70A444D2-1247-48F5-A3A0-5A93EBF76893}"/>
    <cellStyle name="No-definido" xfId="31" xr:uid="{00000000-0005-0000-0000-00001B000000}"/>
    <cellStyle name="Normal 10" xfId="32" xr:uid="{00000000-0005-0000-0000-00001C000000}"/>
    <cellStyle name="Normal 2" xfId="33" xr:uid="{00000000-0005-0000-0000-00001D000000}"/>
    <cellStyle name="Normal 2 2" xfId="34" xr:uid="{00000000-0005-0000-0000-00001E000000}"/>
    <cellStyle name="Normal 2 3" xfId="35" xr:uid="{00000000-0005-0000-0000-00001F000000}"/>
    <cellStyle name="Normal 2 4" xfId="36" xr:uid="{00000000-0005-0000-0000-000020000000}"/>
    <cellStyle name="Normal 3" xfId="37" xr:uid="{00000000-0005-0000-0000-000021000000}"/>
    <cellStyle name="Normal 3 2" xfId="38" xr:uid="{00000000-0005-0000-0000-000022000000}"/>
    <cellStyle name="Normal 4" xfId="39" xr:uid="{00000000-0005-0000-0000-000023000000}"/>
    <cellStyle name="Normal 5" xfId="40" xr:uid="{00000000-0005-0000-0000-000024000000}"/>
    <cellStyle name="Normal 5 2" xfId="41" xr:uid="{00000000-0005-0000-0000-000025000000}"/>
    <cellStyle name="Normal 5 3" xfId="42" xr:uid="{00000000-0005-0000-0000-000026000000}"/>
    <cellStyle name="Normal 6" xfId="43" xr:uid="{00000000-0005-0000-0000-000027000000}"/>
    <cellStyle name="Normal 7" xfId="44" xr:uid="{00000000-0005-0000-0000-000028000000}"/>
    <cellStyle name="Normal 7 2" xfId="45" xr:uid="{00000000-0005-0000-0000-000029000000}"/>
    <cellStyle name="Normal 8" xfId="46" xr:uid="{00000000-0005-0000-0000-00002A000000}"/>
    <cellStyle name="Normal 9" xfId="47" xr:uid="{00000000-0005-0000-0000-00002B000000}"/>
    <cellStyle name="Normal_(BYS)Dist. % mensual" xfId="97" xr:uid="{1509B259-52AF-4013-8FE5-76E892A1500B}"/>
    <cellStyle name="Notas" xfId="98" xr:uid="{DF293921-1144-4C97-9078-BAF23240283C}"/>
    <cellStyle name="Notas 2" xfId="115" xr:uid="{953686D1-877F-4CF6-9B3A-07F549599B7A}"/>
    <cellStyle name="pablo" xfId="48" xr:uid="{00000000-0005-0000-0000-00002D000000}"/>
    <cellStyle name="Porcentaje 3" xfId="49" xr:uid="{00000000-0005-0000-0000-00002E000000}"/>
    <cellStyle name="Porcentual 2" xfId="50" xr:uid="{00000000-0005-0000-0000-00002F000000}"/>
    <cellStyle name="Porcentual 3" xfId="51" xr:uid="{00000000-0005-0000-0000-000030000000}"/>
    <cellStyle name="Punto0" xfId="52" xr:uid="{00000000-0005-0000-0000-000031000000}"/>
    <cellStyle name="Salida" xfId="99" xr:uid="{5F64DB6C-2E0C-4F5B-8AD4-0367A6A1BBB5}"/>
    <cellStyle name="Salida 2" xfId="116" xr:uid="{B02878E3-302B-4C4B-8341-382896A13892}"/>
    <cellStyle name="Texto de advertencia" xfId="100" xr:uid="{211F4AF6-505F-42A6-9FC5-BFDFE62CFA84}"/>
    <cellStyle name="Texto explicativo" xfId="101" xr:uid="{46E3430C-3685-459F-AFE5-DCE3178D2B10}"/>
    <cellStyle name="Título" xfId="102" xr:uid="{C961F5C9-76D2-40B5-A432-9F8EFEB8E14E}"/>
    <cellStyle name="Título 1" xfId="103" xr:uid="{DF454972-112D-4CAB-BF17-83A1AE9024B2}"/>
    <cellStyle name="Título 2" xfId="104" xr:uid="{8E29653C-0B23-4DDA-B091-B5AE31AE0BF0}"/>
    <cellStyle name="Título 3" xfId="105" xr:uid="{E7D09605-1702-4FF5-8BA1-79151A75F6FA}"/>
    <cellStyle name="Total" xfId="106" xr:uid="{2B9CD6E3-3880-494C-A5DE-637A5191A83E}"/>
    <cellStyle name="Total 2" xfId="117" xr:uid="{8090E03C-F899-40C4-B030-6AD458DC001B}"/>
    <cellStyle name="パーセント" xfId="53" builtinId="5"/>
    <cellStyle name="パーセント 2" xfId="112" xr:uid="{890B24F5-1EA7-4EC5-AB9F-24E13786259F}"/>
    <cellStyle name="パーセント 3" xfId="107" xr:uid="{59BBB8CD-947A-4CED-8911-1F2834BC4864}"/>
    <cellStyle name="桁区切り" xfId="1" builtinId="6"/>
    <cellStyle name="桁区切り [0.00] 2" xfId="3" xr:uid="{00000000-0005-0000-0000-000034000000}"/>
    <cellStyle name="桁区切り [0.00] 2 2" xfId="109" xr:uid="{5DBC3213-3B48-4342-A893-131C3028807A}"/>
    <cellStyle name="桁区切り [0.00] 3" xfId="110" xr:uid="{0041C179-1588-4E99-9FE9-F6CB2CDF98D2}"/>
    <cellStyle name="桁区切り 2" xfId="108" xr:uid="{D35C84E1-06D7-4C97-AA6A-A6D68DC309D6}"/>
    <cellStyle name="桁区切り 3" xfId="118" xr:uid="{CE8F3073-57AA-4549-B20C-AFBEF14DFEDF}"/>
    <cellStyle name="標準" xfId="0" builtinId="0"/>
    <cellStyle name="標準 2" xfId="2" xr:uid="{00000000-0005-0000-0000-000036000000}"/>
    <cellStyle name="標準 3" xfId="111" xr:uid="{F3E2E1BB-0E18-4ED8-B8DD-C1A5B73A6F14}"/>
    <cellStyle name="標準 4" xfId="54" xr:uid="{C7AE1798-B055-4290-8DE3-2D9E2078B79A}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0"/>
  <sheetViews>
    <sheetView view="pageBreakPreview" zoomScaleNormal="130" zoomScaleSheetLayoutView="100" workbookViewId="0">
      <selection activeCell="G21" sqref="G21"/>
    </sheetView>
  </sheetViews>
  <sheetFormatPr defaultColWidth="8.90625" defaultRowHeight="13"/>
  <cols>
    <col min="1" max="1" width="5.08984375" style="36" customWidth="1"/>
    <col min="2" max="2" width="2.6328125" style="36" customWidth="1"/>
    <col min="3" max="6" width="8.6328125" style="36" customWidth="1"/>
    <col min="7" max="12" width="7.54296875" style="36" customWidth="1"/>
    <col min="13" max="14" width="8.6328125" style="36" customWidth="1"/>
    <col min="15" max="18" width="7.54296875" style="36" customWidth="1"/>
    <col min="19" max="19" width="8.6328125" style="36" customWidth="1"/>
    <col min="20" max="16384" width="8.90625" style="36"/>
  </cols>
  <sheetData>
    <row r="1" spans="1:21" s="200" customFormat="1">
      <c r="A1" s="194" t="s">
        <v>0</v>
      </c>
      <c r="B1" s="195" t="s">
        <v>1</v>
      </c>
      <c r="C1" s="196" t="s">
        <v>2</v>
      </c>
      <c r="D1" s="196" t="s">
        <v>3</v>
      </c>
      <c r="E1" s="194" t="s">
        <v>4</v>
      </c>
      <c r="F1" s="196" t="s">
        <v>5</v>
      </c>
      <c r="G1" s="197" t="s">
        <v>6</v>
      </c>
      <c r="H1" s="198"/>
      <c r="I1" s="199" t="s">
        <v>7</v>
      </c>
      <c r="J1" s="198"/>
      <c r="K1" s="199" t="s">
        <v>8</v>
      </c>
      <c r="L1" s="198"/>
      <c r="M1" s="196" t="s">
        <v>9</v>
      </c>
      <c r="N1" s="196" t="s">
        <v>10</v>
      </c>
      <c r="O1" s="199" t="s">
        <v>11</v>
      </c>
      <c r="P1" s="198"/>
      <c r="Q1" s="199" t="s">
        <v>12</v>
      </c>
      <c r="R1" s="198"/>
      <c r="S1" s="196" t="s">
        <v>13</v>
      </c>
    </row>
    <row r="2" spans="1:21" s="200" customFormat="1">
      <c r="A2" s="201"/>
      <c r="B2" s="202"/>
      <c r="C2" s="203" t="s">
        <v>14</v>
      </c>
      <c r="D2" s="203" t="s">
        <v>15</v>
      </c>
      <c r="E2" s="204" t="s">
        <v>16</v>
      </c>
      <c r="F2" s="203" t="s">
        <v>17</v>
      </c>
      <c r="G2" s="205" t="s">
        <v>85</v>
      </c>
      <c r="H2" s="206"/>
      <c r="I2" s="205" t="s">
        <v>83</v>
      </c>
      <c r="J2" s="206"/>
      <c r="K2" s="207"/>
      <c r="L2" s="208"/>
      <c r="M2" s="203" t="s">
        <v>18</v>
      </c>
      <c r="N2" s="203" t="s">
        <v>19</v>
      </c>
      <c r="O2" s="205" t="s">
        <v>20</v>
      </c>
      <c r="P2" s="206"/>
      <c r="Q2" s="205" t="s">
        <v>20</v>
      </c>
      <c r="R2" s="206"/>
      <c r="S2" s="203" t="s">
        <v>86</v>
      </c>
    </row>
    <row r="3" spans="1:21" s="200" customFormat="1" ht="14.25" customHeight="1">
      <c r="A3" s="201"/>
      <c r="B3" s="202"/>
      <c r="C3" s="203" t="s">
        <v>82</v>
      </c>
      <c r="D3" s="203" t="s">
        <v>21</v>
      </c>
      <c r="E3" s="203" t="s">
        <v>84</v>
      </c>
      <c r="F3" s="203" t="s">
        <v>84</v>
      </c>
      <c r="G3" s="209"/>
      <c r="H3" s="202"/>
      <c r="I3" s="201"/>
      <c r="J3" s="202"/>
      <c r="K3" s="210" t="s">
        <v>22</v>
      </c>
      <c r="L3" s="211" t="s">
        <v>23</v>
      </c>
      <c r="M3" s="203"/>
      <c r="N3" s="212"/>
      <c r="O3" s="205" t="s">
        <v>24</v>
      </c>
      <c r="P3" s="206"/>
      <c r="Q3" s="205" t="s">
        <v>24</v>
      </c>
      <c r="R3" s="206"/>
      <c r="S3" s="203" t="s">
        <v>87</v>
      </c>
    </row>
    <row r="4" spans="1:21" s="200" customFormat="1" ht="13.5" thickBot="1">
      <c r="A4" s="213" t="s">
        <v>25</v>
      </c>
      <c r="B4" s="214"/>
      <c r="C4" s="215" t="s">
        <v>26</v>
      </c>
      <c r="D4" s="215" t="s">
        <v>27</v>
      </c>
      <c r="E4" s="216" t="s">
        <v>26</v>
      </c>
      <c r="F4" s="215" t="s">
        <v>26</v>
      </c>
      <c r="G4" s="217" t="s">
        <v>26</v>
      </c>
      <c r="H4" s="218" t="s">
        <v>26</v>
      </c>
      <c r="I4" s="216" t="s">
        <v>26</v>
      </c>
      <c r="J4" s="218" t="s">
        <v>26</v>
      </c>
      <c r="K4" s="219" t="s">
        <v>26</v>
      </c>
      <c r="L4" s="218" t="s">
        <v>26</v>
      </c>
      <c r="M4" s="215" t="s">
        <v>26</v>
      </c>
      <c r="N4" s="215" t="s">
        <v>26</v>
      </c>
      <c r="O4" s="216" t="s">
        <v>26</v>
      </c>
      <c r="P4" s="218" t="s">
        <v>26</v>
      </c>
      <c r="Q4" s="216" t="s">
        <v>26</v>
      </c>
      <c r="R4" s="218" t="s">
        <v>26</v>
      </c>
      <c r="S4" s="215" t="s">
        <v>28</v>
      </c>
    </row>
    <row r="5" spans="1:21" s="200" customFormat="1" ht="13.5" thickBot="1">
      <c r="A5" s="220"/>
      <c r="B5" s="221"/>
      <c r="C5" s="166" t="s">
        <v>29</v>
      </c>
      <c r="D5" s="166" t="s">
        <v>30</v>
      </c>
      <c r="E5" s="170" t="s">
        <v>31</v>
      </c>
      <c r="F5" s="166" t="s">
        <v>31</v>
      </c>
      <c r="G5" s="170" t="s">
        <v>31</v>
      </c>
      <c r="H5" s="222" t="s">
        <v>32</v>
      </c>
      <c r="I5" s="169" t="s">
        <v>31</v>
      </c>
      <c r="J5" s="168" t="s">
        <v>32</v>
      </c>
      <c r="K5" s="170" t="s">
        <v>31</v>
      </c>
      <c r="L5" s="222" t="s">
        <v>31</v>
      </c>
      <c r="M5" s="166" t="s">
        <v>31</v>
      </c>
      <c r="N5" s="223" t="s">
        <v>31</v>
      </c>
      <c r="O5" s="169" t="s">
        <v>33</v>
      </c>
      <c r="P5" s="170" t="s">
        <v>33</v>
      </c>
      <c r="Q5" s="169" t="s">
        <v>33</v>
      </c>
      <c r="R5" s="171" t="s">
        <v>33</v>
      </c>
      <c r="S5" s="166" t="s">
        <v>34</v>
      </c>
    </row>
    <row r="6" spans="1:21">
      <c r="A6" s="37">
        <v>2021</v>
      </c>
      <c r="B6" s="38"/>
      <c r="C6" s="225">
        <v>11.337403240996791</v>
      </c>
      <c r="D6" s="31">
        <v>11.337403240995192</v>
      </c>
      <c r="E6" s="31">
        <v>3.9717731238385401</v>
      </c>
      <c r="F6" s="143">
        <v>-0.31364452004548626</v>
      </c>
      <c r="G6" s="142">
        <f>AVERAGE(H12:H23)</f>
        <v>4.5149401302892391</v>
      </c>
      <c r="H6" s="34">
        <f>H23</f>
        <v>7.1669477234401313</v>
      </c>
      <c r="I6" s="31">
        <f>AVERAGE(J12:J23)</f>
        <v>26.8368339750423</v>
      </c>
      <c r="J6" s="35">
        <f>J23</f>
        <v>31.52675671054881</v>
      </c>
      <c r="K6" s="28">
        <f t="shared" ref="K6:S6" si="0">AVERAGE(K12:K23)</f>
        <v>9.1120215064362924</v>
      </c>
      <c r="L6" s="33">
        <f t="shared" si="0"/>
        <v>10.189424527584311</v>
      </c>
      <c r="M6" s="31">
        <f t="shared" si="0"/>
        <v>2.9933024275670626</v>
      </c>
      <c r="N6" s="143">
        <f t="shared" si="0"/>
        <v>4.9260900706365289</v>
      </c>
      <c r="O6" s="31">
        <f t="shared" si="0"/>
        <v>0.55482562055511331</v>
      </c>
      <c r="P6" s="35">
        <f t="shared" si="0"/>
        <v>5.6334800352176728</v>
      </c>
      <c r="Q6" s="33">
        <f t="shared" si="0"/>
        <v>-2.4125034329147643E-2</v>
      </c>
      <c r="R6" s="34">
        <f t="shared" si="0"/>
        <v>1.0824623356859508</v>
      </c>
      <c r="S6" s="143">
        <f t="shared" si="0"/>
        <v>422.53686673316196</v>
      </c>
    </row>
    <row r="7" spans="1:21">
      <c r="A7" s="37">
        <v>2022</v>
      </c>
      <c r="B7" s="38"/>
      <c r="C7" s="225">
        <v>2.063918642553908</v>
      </c>
      <c r="D7" s="31">
        <v>2.0639186425532641</v>
      </c>
      <c r="E7" s="31">
        <v>-4.5116365780641043</v>
      </c>
      <c r="F7" s="143">
        <v>-2.3950544278185215</v>
      </c>
      <c r="G7" s="142">
        <f>AVERAGE(H24:H35)</f>
        <v>11.612559064598164</v>
      </c>
      <c r="H7" s="34">
        <f>H35</f>
        <v>12.789579508698324</v>
      </c>
      <c r="I7" s="31">
        <f>AVERAGE(J24:J35)</f>
        <v>19.789968290206634</v>
      </c>
      <c r="J7" s="35">
        <f>J35</f>
        <v>3.0352268295853246</v>
      </c>
      <c r="K7" s="28">
        <f>AVERAGE(K24:K35)</f>
        <v>7.7999155730883656</v>
      </c>
      <c r="L7" s="33">
        <f>AVERAGE(L24:L35)</f>
        <v>8.465711460405144</v>
      </c>
      <c r="M7" s="31">
        <f>AVERAGE(M24:M35)</f>
        <v>5.5747406916787403</v>
      </c>
      <c r="N7" s="143">
        <f>AVERAGE(N24:N35)</f>
        <v>7.1187591966921184</v>
      </c>
      <c r="O7" s="31">
        <f>AVERAGE(O24:O35)</f>
        <v>0.86338582381143458</v>
      </c>
      <c r="P7" s="35">
        <f t="shared" ref="P7:S7" si="1">AVERAGE(P24:P35)</f>
        <v>9.5957546593902094</v>
      </c>
      <c r="Q7" s="33">
        <f t="shared" si="1"/>
        <v>-0.14260918078187179</v>
      </c>
      <c r="R7" s="34">
        <f t="shared" si="1"/>
        <v>-1.7933252442597098</v>
      </c>
      <c r="S7" s="143">
        <f t="shared" si="1"/>
        <v>399.7418707684065</v>
      </c>
    </row>
    <row r="8" spans="1:21">
      <c r="A8" s="25">
        <v>2023</v>
      </c>
      <c r="B8" s="26"/>
      <c r="C8" s="226">
        <v>0.6770248315819849</v>
      </c>
      <c r="D8" s="143">
        <v>0.67702483158207372</v>
      </c>
      <c r="E8" s="164">
        <v>-0.30245649657844043</v>
      </c>
      <c r="F8" s="148">
        <v>-0.74675473469389964</v>
      </c>
      <c r="G8" s="144">
        <f>AVERAGE(H36:H47)</f>
        <v>7.6749999999999998</v>
      </c>
      <c r="H8" s="145">
        <f>H47</f>
        <v>3.9</v>
      </c>
      <c r="I8" s="31">
        <f>AVERAGE(J36:J47)</f>
        <v>-4.6596531883370629</v>
      </c>
      <c r="J8" s="35">
        <f>J47</f>
        <v>0.44786475745917098</v>
      </c>
      <c r="K8" s="146">
        <f>AVERAGE(K36:K47)</f>
        <v>8.641732448217935</v>
      </c>
      <c r="L8" s="46">
        <f>AVERAGE(L36:L47)</f>
        <v>9.515556179445058</v>
      </c>
      <c r="M8" s="164">
        <f>AVERAGE(M36:M47)</f>
        <v>3.3206508271713546</v>
      </c>
      <c r="N8" s="148">
        <f>AVERAGE(N36:N47)</f>
        <v>2.3773873694832823</v>
      </c>
      <c r="O8" s="44">
        <f>AVERAGE(O36:O47)</f>
        <v>0.61942775902257752</v>
      </c>
      <c r="P8" s="48">
        <f t="shared" ref="P8:R8" si="2">AVERAGE(P36:P47)</f>
        <v>9.6586349933127345</v>
      </c>
      <c r="Q8" s="147">
        <f t="shared" si="2"/>
        <v>0.29670615910833165</v>
      </c>
      <c r="R8" s="145">
        <f t="shared" si="2"/>
        <v>1.8729270274053771</v>
      </c>
      <c r="S8" s="148">
        <f>AVERAGE(S36:S47)</f>
        <v>384.76183161178909</v>
      </c>
    </row>
    <row r="9" spans="1:21">
      <c r="A9" s="25">
        <v>2024</v>
      </c>
      <c r="B9" s="26"/>
      <c r="C9" s="227">
        <v>2.8051263710576979</v>
      </c>
      <c r="D9" s="143">
        <v>2.8051263710575647</v>
      </c>
      <c r="E9" s="143">
        <v>2.88889946085229</v>
      </c>
      <c r="F9" s="143">
        <v>4.371686418385301</v>
      </c>
      <c r="G9" s="144">
        <f>AVERAGE(H48:H59)</f>
        <v>4.264294787905599</v>
      </c>
      <c r="H9" s="145">
        <f>H59</f>
        <v>4.5328582739509127</v>
      </c>
      <c r="I9" s="31">
        <f>AVERAGE(J48:J59)</f>
        <v>10.713884402051955</v>
      </c>
      <c r="J9" s="35">
        <f>J59</f>
        <v>11.152976639035405</v>
      </c>
      <c r="K9" s="146">
        <f t="shared" ref="K9:S9" si="3">AVERAGE(K48:K59)</f>
        <v>8.5006483554475007</v>
      </c>
      <c r="L9" s="46">
        <f t="shared" si="3"/>
        <v>8.9505308918657693</v>
      </c>
      <c r="M9" s="143">
        <f t="shared" si="3"/>
        <v>2.4885949470065767</v>
      </c>
      <c r="N9" s="173">
        <f t="shared" si="3"/>
        <v>2.6456237437534247</v>
      </c>
      <c r="O9" s="44">
        <f t="shared" si="3"/>
        <v>0.60297185670842401</v>
      </c>
      <c r="P9" s="48">
        <f t="shared" si="3"/>
        <v>7.4468514006317053</v>
      </c>
      <c r="Q9" s="28">
        <f t="shared" si="3"/>
        <v>0.23312773416292368</v>
      </c>
      <c r="R9" s="145">
        <f t="shared" si="3"/>
        <v>3.0491884714230353</v>
      </c>
      <c r="S9" s="173">
        <f t="shared" si="3"/>
        <v>414.76908263457562</v>
      </c>
    </row>
    <row r="10" spans="1:21" ht="13.5" thickBot="1">
      <c r="A10" s="25">
        <v>2025</v>
      </c>
      <c r="B10" s="26"/>
      <c r="C10" s="228">
        <v>2.4592547478091031</v>
      </c>
      <c r="D10" s="164">
        <v>2.459254747807571</v>
      </c>
      <c r="E10" s="229">
        <v>2.4219912835666602</v>
      </c>
      <c r="F10" s="229">
        <v>-0.13184130873949984</v>
      </c>
      <c r="G10" s="144">
        <f>AVERAGE(H60:H71)</f>
        <v>4.2189489329602763</v>
      </c>
      <c r="H10" s="145">
        <f>H71</f>
        <v>3.4463169854194176</v>
      </c>
      <c r="I10" s="31">
        <f>AVERAGE(J60:J71)</f>
        <v>7.5531103064779828</v>
      </c>
      <c r="J10" s="35">
        <f>J71</f>
        <v>12.841807909604519</v>
      </c>
      <c r="K10" s="146">
        <f t="shared" ref="K10:S10" si="4">AVERAGE(K60:K71)</f>
        <v>8.5417931791145829</v>
      </c>
      <c r="L10" s="46">
        <f t="shared" si="4"/>
        <v>9.0618792355684619</v>
      </c>
      <c r="M10" s="143">
        <f t="shared" si="4"/>
        <v>1.006182779548833</v>
      </c>
      <c r="N10" s="173">
        <f t="shared" si="4"/>
        <v>0.96149996476137345</v>
      </c>
      <c r="O10" s="44">
        <f t="shared" si="4"/>
        <v>0.49232637818786279</v>
      </c>
      <c r="P10" s="48">
        <f t="shared" si="4"/>
        <v>7.1251962823445227</v>
      </c>
      <c r="Q10" s="28">
        <f t="shared" si="4"/>
        <v>0.20868453557040598</v>
      </c>
      <c r="R10" s="145">
        <f t="shared" si="4"/>
        <v>2.7852951702464122</v>
      </c>
      <c r="S10" s="173">
        <f t="shared" si="4"/>
        <v>450.83337361973781</v>
      </c>
    </row>
    <row r="11" spans="1:21" s="200" customFormat="1" ht="13.5" thickBot="1">
      <c r="A11" s="49"/>
      <c r="B11" s="230"/>
      <c r="C11" s="231" t="s">
        <v>36</v>
      </c>
      <c r="D11" s="232" t="s">
        <v>37</v>
      </c>
      <c r="E11" s="232" t="s">
        <v>37</v>
      </c>
      <c r="F11" s="233" t="s">
        <v>37</v>
      </c>
      <c r="G11" s="234" t="s">
        <v>38</v>
      </c>
      <c r="H11" s="235" t="s">
        <v>37</v>
      </c>
      <c r="I11" s="232" t="s">
        <v>38</v>
      </c>
      <c r="J11" s="236" t="s">
        <v>37</v>
      </c>
      <c r="K11" s="234" t="s">
        <v>98</v>
      </c>
      <c r="L11" s="234" t="s">
        <v>98</v>
      </c>
      <c r="M11" s="233" t="s">
        <v>36</v>
      </c>
      <c r="N11" s="237" t="s">
        <v>36</v>
      </c>
      <c r="O11" s="232" t="s">
        <v>38</v>
      </c>
      <c r="P11" s="236" t="s">
        <v>37</v>
      </c>
      <c r="Q11" s="234" t="s">
        <v>38</v>
      </c>
      <c r="R11" s="235" t="s">
        <v>37</v>
      </c>
      <c r="S11" s="233" t="s">
        <v>40</v>
      </c>
      <c r="U11" s="36"/>
    </row>
    <row r="12" spans="1:21" ht="14.25" customHeight="1">
      <c r="A12" s="49">
        <v>2021</v>
      </c>
      <c r="B12" s="50">
        <v>1</v>
      </c>
      <c r="C12" s="149"/>
      <c r="D12" s="53">
        <v>-3.4287687132987021</v>
      </c>
      <c r="E12" s="56">
        <v>-0.69275733032575504</v>
      </c>
      <c r="F12" s="53">
        <v>-2.7160529810987821E-2</v>
      </c>
      <c r="G12" s="52">
        <v>0.70264193367060024</v>
      </c>
      <c r="H12" s="58">
        <v>3.1178050652340694</v>
      </c>
      <c r="I12" s="56">
        <v>1.1283980167549945</v>
      </c>
      <c r="J12" s="59">
        <v>12.207151664611571</v>
      </c>
      <c r="K12" s="127">
        <v>10.227160890761226</v>
      </c>
      <c r="L12" s="58">
        <v>11.389277004719958</v>
      </c>
      <c r="M12" s="53">
        <v>-8.1437490231748733</v>
      </c>
      <c r="N12" s="52">
        <v>-10.906759484604844</v>
      </c>
      <c r="O12" s="51">
        <v>1.15847585584048</v>
      </c>
      <c r="P12" s="59">
        <v>4.3382741538446696</v>
      </c>
      <c r="Q12" s="127">
        <v>0.45279139465117502</v>
      </c>
      <c r="R12" s="58">
        <v>1.18910443250881</v>
      </c>
      <c r="S12" s="53">
        <v>361.53590000000003</v>
      </c>
    </row>
    <row r="13" spans="1:21" ht="14.15" customHeight="1">
      <c r="A13" s="60"/>
      <c r="B13" s="61">
        <v>2</v>
      </c>
      <c r="C13" s="150">
        <v>0.42820711299180747</v>
      </c>
      <c r="D13" s="64">
        <v>-2.1666510508185355</v>
      </c>
      <c r="E13" s="67">
        <v>-1.6790294792696225</v>
      </c>
      <c r="F13" s="64">
        <v>-6.7967913091843908</v>
      </c>
      <c r="G13" s="63">
        <v>0.18606381989021425</v>
      </c>
      <c r="H13" s="69">
        <v>2.8459554961321798</v>
      </c>
      <c r="I13" s="67">
        <v>3.5333896872358439</v>
      </c>
      <c r="J13" s="70">
        <v>17.543186180422254</v>
      </c>
      <c r="K13" s="116">
        <v>10.304521336183932</v>
      </c>
      <c r="L13" s="69">
        <v>11.916875406032052</v>
      </c>
      <c r="M13" s="64">
        <v>-7.3774725344573415</v>
      </c>
      <c r="N13" s="63">
        <v>-9.8831897879575354</v>
      </c>
      <c r="O13" s="62">
        <v>-0.23618658509780799</v>
      </c>
      <c r="P13" s="70">
        <v>4.1765513732703496</v>
      </c>
      <c r="Q13" s="116">
        <v>-0.42100569341841898</v>
      </c>
      <c r="R13" s="69">
        <v>1.29698208279345</v>
      </c>
      <c r="S13" s="64">
        <v>383.75070000000005</v>
      </c>
    </row>
    <row r="14" spans="1:21" ht="14.25" customHeight="1">
      <c r="A14" s="72"/>
      <c r="B14" s="73">
        <v>3</v>
      </c>
      <c r="C14" s="151"/>
      <c r="D14" s="76">
        <v>6.632742525010249</v>
      </c>
      <c r="E14" s="79">
        <v>4.6667525637122287</v>
      </c>
      <c r="F14" s="76">
        <v>2.6931425047561852</v>
      </c>
      <c r="G14" s="75">
        <v>0.37143653078279826</v>
      </c>
      <c r="H14" s="81">
        <v>2.8840662478583745</v>
      </c>
      <c r="I14" s="79">
        <v>4.1802743305029422</v>
      </c>
      <c r="J14" s="82">
        <v>24.064171122994658</v>
      </c>
      <c r="K14" s="141">
        <v>10.353809664208082</v>
      </c>
      <c r="L14" s="81">
        <v>12.112026329632879</v>
      </c>
      <c r="M14" s="76">
        <v>-6.7212660111611644</v>
      </c>
      <c r="N14" s="75">
        <v>-8.8814722393842249</v>
      </c>
      <c r="O14" s="74">
        <v>1.2880938386290499</v>
      </c>
      <c r="P14" s="82">
        <v>4.3660658905225498</v>
      </c>
      <c r="Q14" s="141">
        <v>0.909980904857011</v>
      </c>
      <c r="R14" s="81">
        <v>1.4364247759775199</v>
      </c>
      <c r="S14" s="76">
        <v>408.45908695652162</v>
      </c>
    </row>
    <row r="15" spans="1:21" ht="14.25" customHeight="1">
      <c r="A15" s="60"/>
      <c r="B15" s="61">
        <v>4</v>
      </c>
      <c r="C15" s="152"/>
      <c r="D15" s="64">
        <v>15.285035960994353</v>
      </c>
      <c r="E15" s="67">
        <v>4.2250673541285977</v>
      </c>
      <c r="F15" s="64">
        <v>4.482123028728191</v>
      </c>
      <c r="G15" s="63">
        <v>0.37931353501712284</v>
      </c>
      <c r="H15" s="69">
        <v>3.3234930006665886</v>
      </c>
      <c r="I15" s="67">
        <v>0.94827586206898129</v>
      </c>
      <c r="J15" s="70">
        <v>25.411352351280314</v>
      </c>
      <c r="K15" s="116">
        <v>10.244367108474647</v>
      </c>
      <c r="L15" s="69">
        <v>11.977934477636602</v>
      </c>
      <c r="M15" s="64">
        <v>-0.2381556690577713</v>
      </c>
      <c r="N15" s="63">
        <v>-1.6003289532628751</v>
      </c>
      <c r="O15" s="62">
        <v>9.2070412391676001E-2</v>
      </c>
      <c r="P15" s="70">
        <v>5.8166088831111997</v>
      </c>
      <c r="Q15" s="116">
        <v>-0.28404310390607301</v>
      </c>
      <c r="R15" s="69">
        <v>2.4189333483869002</v>
      </c>
      <c r="S15" s="64">
        <v>423.45359999999994</v>
      </c>
    </row>
    <row r="16" spans="1:21" ht="14.25" customHeight="1">
      <c r="A16" s="60"/>
      <c r="B16" s="61">
        <v>5</v>
      </c>
      <c r="C16" s="185">
        <v>18.379298880947825</v>
      </c>
      <c r="D16" s="64">
        <v>19.551829417298052</v>
      </c>
      <c r="E16" s="67">
        <v>8.4567163732683692</v>
      </c>
      <c r="F16" s="64">
        <v>-0.92203340484856566</v>
      </c>
      <c r="G16" s="63">
        <v>0.26728110599079091</v>
      </c>
      <c r="H16" s="69">
        <v>3.6490091463414753</v>
      </c>
      <c r="I16" s="67">
        <v>6.2495147892244418</v>
      </c>
      <c r="J16" s="70">
        <v>34.400471373858402</v>
      </c>
      <c r="K16" s="116">
        <v>10.037301451191201</v>
      </c>
      <c r="L16" s="69">
        <v>11.39865042665908</v>
      </c>
      <c r="M16" s="64">
        <v>6.5236105418817747</v>
      </c>
      <c r="N16" s="63">
        <v>7.9267984463026187</v>
      </c>
      <c r="O16" s="62">
        <v>-0.37462916775746802</v>
      </c>
      <c r="P16" s="70">
        <v>5.5821398481540996</v>
      </c>
      <c r="Q16" s="116">
        <v>-0.64126808805338198</v>
      </c>
      <c r="R16" s="69">
        <v>1.8675052003728001</v>
      </c>
      <c r="S16" s="64">
        <v>461.93731578947364</v>
      </c>
    </row>
    <row r="17" spans="1:19" ht="14.25" customHeight="1">
      <c r="A17" s="72"/>
      <c r="B17" s="73">
        <v>6</v>
      </c>
      <c r="C17" s="151"/>
      <c r="D17" s="76">
        <v>20.382431879968109</v>
      </c>
      <c r="E17" s="79">
        <v>14.579030228800027</v>
      </c>
      <c r="F17" s="76">
        <v>0.32818679700379327</v>
      </c>
      <c r="G17" s="75">
        <v>8.2728191929404282E-2</v>
      </c>
      <c r="H17" s="81">
        <v>3.8039851272761993</v>
      </c>
      <c r="I17" s="79">
        <v>-0.84027473330411384</v>
      </c>
      <c r="J17" s="82">
        <v>30.402613625444431</v>
      </c>
      <c r="K17" s="141">
        <v>9.4964882170436624</v>
      </c>
      <c r="L17" s="81">
        <v>10.329612584444838</v>
      </c>
      <c r="M17" s="76">
        <v>9.1960009345626315</v>
      </c>
      <c r="N17" s="75">
        <v>12.581232597215021</v>
      </c>
      <c r="O17" s="74">
        <v>0.40122747205832998</v>
      </c>
      <c r="P17" s="82">
        <v>5.9586696599735802</v>
      </c>
      <c r="Q17" s="141">
        <v>0.32092067923543699</v>
      </c>
      <c r="R17" s="81">
        <v>2.0756763619166301</v>
      </c>
      <c r="S17" s="76">
        <v>436.01268181818182</v>
      </c>
    </row>
    <row r="18" spans="1:19" ht="14.25" customHeight="1">
      <c r="A18" s="60"/>
      <c r="B18" s="61">
        <v>7</v>
      </c>
      <c r="C18" s="152"/>
      <c r="D18" s="172">
        <v>17.42490393209264</v>
      </c>
      <c r="E18" s="67">
        <v>5.9285312835517967</v>
      </c>
      <c r="F18" s="64">
        <v>-1.1591829013353872</v>
      </c>
      <c r="G18" s="63">
        <v>0.80822924320353984</v>
      </c>
      <c r="H18" s="69">
        <v>4.5432898371273511</v>
      </c>
      <c r="I18" s="67">
        <v>1.8642693979809888</v>
      </c>
      <c r="J18" s="70">
        <v>27.363184079601986</v>
      </c>
      <c r="K18" s="116">
        <v>8.933289202759962</v>
      </c>
      <c r="L18" s="69">
        <v>9.4729493917068996</v>
      </c>
      <c r="M18" s="64">
        <v>9.9486944926890253</v>
      </c>
      <c r="N18" s="63">
        <v>15.208906956276348</v>
      </c>
      <c r="O18" s="62">
        <v>1.31788987529904</v>
      </c>
      <c r="P18" s="70">
        <v>6.5612932235076897</v>
      </c>
      <c r="Q18" s="116">
        <v>0.50503734868574401</v>
      </c>
      <c r="R18" s="69">
        <v>1.93517989042964</v>
      </c>
      <c r="S18" s="64">
        <v>427.90059090909085</v>
      </c>
    </row>
    <row r="19" spans="1:19" ht="14.25" customHeight="1">
      <c r="A19" s="72"/>
      <c r="B19" s="73">
        <v>8</v>
      </c>
      <c r="C19" s="150">
        <v>16.241205542296132</v>
      </c>
      <c r="D19" s="76">
        <v>17.966595780603445</v>
      </c>
      <c r="E19" s="79">
        <v>6.4149742305767754</v>
      </c>
      <c r="F19" s="76">
        <v>-1.9463114964946682</v>
      </c>
      <c r="G19" s="75">
        <v>0.35532069970845015</v>
      </c>
      <c r="H19" s="81">
        <v>4.7750404261390766</v>
      </c>
      <c r="I19" s="79">
        <v>2.7199074074073959</v>
      </c>
      <c r="J19" s="82">
        <v>28.669807901413556</v>
      </c>
      <c r="K19" s="141">
        <v>8.5475660411635666</v>
      </c>
      <c r="L19" s="81">
        <v>9.2075313785647381</v>
      </c>
      <c r="M19" s="76">
        <v>9.367191851643387</v>
      </c>
      <c r="N19" s="75">
        <v>14.842167406732475</v>
      </c>
      <c r="O19" s="74">
        <v>6.8871928261304796E-2</v>
      </c>
      <c r="P19" s="82">
        <v>6.4071848764092598</v>
      </c>
      <c r="Q19" s="141">
        <v>-0.28909207217524502</v>
      </c>
      <c r="R19" s="81">
        <v>1.5571346557736301</v>
      </c>
      <c r="S19" s="76">
        <v>424.43504761904762</v>
      </c>
    </row>
    <row r="20" spans="1:19" ht="14.25" customHeight="1">
      <c r="A20" s="72"/>
      <c r="B20" s="73">
        <v>9</v>
      </c>
      <c r="C20" s="151"/>
      <c r="D20" s="76">
        <v>13.463442930236935</v>
      </c>
      <c r="E20" s="79">
        <v>3.626983731245037</v>
      </c>
      <c r="F20" s="76">
        <v>-4.3675641252356234</v>
      </c>
      <c r="G20" s="75">
        <v>1.1802088061733995</v>
      </c>
      <c r="H20" s="81">
        <v>5.340264650283566</v>
      </c>
      <c r="I20" s="79">
        <v>-0.19014084507043005</v>
      </c>
      <c r="J20" s="82">
        <v>27.329080945108242</v>
      </c>
      <c r="K20" s="141">
        <v>8.4056111552987272</v>
      </c>
      <c r="L20" s="81">
        <v>9.2162555182045018</v>
      </c>
      <c r="M20" s="76">
        <v>8.4312160771279565</v>
      </c>
      <c r="N20" s="75">
        <v>13.308582863908946</v>
      </c>
      <c r="O20" s="74">
        <v>0.35574668418407701</v>
      </c>
      <c r="P20" s="82">
        <v>5.7257398846846304</v>
      </c>
      <c r="Q20" s="141">
        <v>-0.81310856717257096</v>
      </c>
      <c r="R20" s="81">
        <v>0.36476903477731198</v>
      </c>
      <c r="S20" s="76">
        <v>422.69200000000006</v>
      </c>
    </row>
    <row r="21" spans="1:19" ht="14.25" customHeight="1">
      <c r="A21" s="60"/>
      <c r="B21" s="61">
        <v>10</v>
      </c>
      <c r="C21" s="152"/>
      <c r="D21" s="64">
        <v>13.261557495484766</v>
      </c>
      <c r="E21" s="67">
        <v>-5.1200093597680851E-2</v>
      </c>
      <c r="F21" s="64">
        <v>1.7893773407803293</v>
      </c>
      <c r="G21" s="75">
        <v>1.336922386720496</v>
      </c>
      <c r="H21" s="81">
        <v>6.027037176117167</v>
      </c>
      <c r="I21" s="67">
        <v>5.3058632611303169</v>
      </c>
      <c r="J21" s="70">
        <v>31.892895015906685</v>
      </c>
      <c r="K21" s="116">
        <v>8.0766005069859279</v>
      </c>
      <c r="L21" s="69">
        <v>8.9933760839788341</v>
      </c>
      <c r="M21" s="64">
        <v>6.0882770610238168</v>
      </c>
      <c r="N21" s="63">
        <v>10.288039860487054</v>
      </c>
      <c r="O21" s="62">
        <v>0.56851849616323902</v>
      </c>
      <c r="P21" s="70">
        <v>5.9581342640818002</v>
      </c>
      <c r="Q21" s="116">
        <v>-0.76174613872516095</v>
      </c>
      <c r="R21" s="69">
        <v>-6.3766989933777801E-2</v>
      </c>
      <c r="S21" s="64">
        <v>444.11584999999997</v>
      </c>
    </row>
    <row r="22" spans="1:19" ht="14.25" customHeight="1">
      <c r="A22" s="72"/>
      <c r="B22" s="73">
        <v>11</v>
      </c>
      <c r="C22" s="150">
        <v>11.66522399522847</v>
      </c>
      <c r="D22" s="76">
        <v>13.332037299205934</v>
      </c>
      <c r="E22" s="79">
        <v>2.8708658104432683</v>
      </c>
      <c r="F22" s="76">
        <v>0.17608861735070036</v>
      </c>
      <c r="G22" s="75">
        <v>0.50469275721622964</v>
      </c>
      <c r="H22" s="81">
        <v>6.7023876668546922</v>
      </c>
      <c r="I22" s="79">
        <v>0.11390284757117897</v>
      </c>
      <c r="J22" s="82">
        <v>31.231336729316705</v>
      </c>
      <c r="K22" s="141">
        <v>7.5276490552740913</v>
      </c>
      <c r="L22" s="81">
        <v>8.2463179677363669</v>
      </c>
      <c r="M22" s="76">
        <v>4.3283791156667029</v>
      </c>
      <c r="N22" s="75">
        <v>8.1048494098193267</v>
      </c>
      <c r="O22" s="74">
        <v>0.73110929347837095</v>
      </c>
      <c r="P22" s="82">
        <v>5.86764332174854</v>
      </c>
      <c r="Q22" s="141">
        <v>0.231067180818711</v>
      </c>
      <c r="R22" s="81">
        <v>-0.78091217311074801</v>
      </c>
      <c r="S22" s="76">
        <v>442.95481818181821</v>
      </c>
    </row>
    <row r="23" spans="1:19" ht="14.25" customHeight="1" thickBot="1">
      <c r="A23" s="83"/>
      <c r="B23" s="84">
        <v>12</v>
      </c>
      <c r="C23" s="153"/>
      <c r="D23" s="87">
        <v>8.7511618722783346</v>
      </c>
      <c r="E23" s="88">
        <v>1.5041380426130013</v>
      </c>
      <c r="F23" s="87">
        <v>1.6758819857518814</v>
      </c>
      <c r="G23" s="85">
        <v>0.77526209144569425</v>
      </c>
      <c r="H23" s="90">
        <v>7.1669477234401313</v>
      </c>
      <c r="I23" s="88">
        <v>2.9714897604069312</v>
      </c>
      <c r="J23" s="91">
        <v>31.52675671054881</v>
      </c>
      <c r="K23" s="154">
        <v>7.1898934478904888</v>
      </c>
      <c r="L23" s="90">
        <v>8.0122877616949904</v>
      </c>
      <c r="M23" s="87">
        <v>4.5169022940606096</v>
      </c>
      <c r="N23" s="86">
        <v>8.1242537721060373</v>
      </c>
      <c r="O23" s="85">
        <v>1.28671934321107</v>
      </c>
      <c r="P23" s="91">
        <v>6.8434550433036998</v>
      </c>
      <c r="Q23" s="154">
        <v>0.50096574325300103</v>
      </c>
      <c r="R23" s="90">
        <v>-0.30748259166075698</v>
      </c>
      <c r="S23" s="87">
        <v>433.19480952380945</v>
      </c>
    </row>
    <row r="24" spans="1:19" ht="14.25" customHeight="1">
      <c r="A24" s="49">
        <v>2022</v>
      </c>
      <c r="B24" s="50">
        <v>1</v>
      </c>
      <c r="C24" s="149"/>
      <c r="D24" s="53">
        <v>7.2095966976147619</v>
      </c>
      <c r="E24" s="56">
        <v>-3.787847964036184</v>
      </c>
      <c r="F24" s="53">
        <v>-4.6003910188331503</v>
      </c>
      <c r="G24" s="52">
        <v>1.206399160765792</v>
      </c>
      <c r="H24" s="58">
        <v>7.7030421434552077</v>
      </c>
      <c r="I24" s="56">
        <v>7.7992980631735875E-2</v>
      </c>
      <c r="J24" s="59">
        <v>30.160608622147087</v>
      </c>
      <c r="K24" s="127">
        <v>7.2714648197560763</v>
      </c>
      <c r="L24" s="58">
        <v>8.126633532258138</v>
      </c>
      <c r="M24" s="53">
        <v>3.8632315515190641</v>
      </c>
      <c r="N24" s="52">
        <v>7.282842075868956</v>
      </c>
      <c r="O24" s="51">
        <v>1.83082258038441</v>
      </c>
      <c r="P24" s="59">
        <v>7.5535868086309597</v>
      </c>
      <c r="Q24" s="127">
        <v>0.62237917478018501</v>
      </c>
      <c r="R24" s="58">
        <v>-0.13917833163944501</v>
      </c>
      <c r="S24" s="53">
        <v>443.42869999999994</v>
      </c>
    </row>
    <row r="25" spans="1:19" ht="14.15" customHeight="1">
      <c r="A25" s="60"/>
      <c r="B25" s="61">
        <v>2</v>
      </c>
      <c r="C25" s="150">
        <v>5.9576755591350672</v>
      </c>
      <c r="D25" s="64">
        <v>5.0054386870160616</v>
      </c>
      <c r="E25" s="67">
        <v>-1.7356292675619223</v>
      </c>
      <c r="F25" s="64">
        <v>-4.3550873447721017</v>
      </c>
      <c r="G25" s="63">
        <v>0.28504793988080035</v>
      </c>
      <c r="H25" s="69">
        <v>7.8094530597084377</v>
      </c>
      <c r="I25" s="67">
        <v>2.4938303675802187</v>
      </c>
      <c r="J25" s="70">
        <v>28.853690398432398</v>
      </c>
      <c r="K25" s="116">
        <v>7.498521921540882</v>
      </c>
      <c r="L25" s="69">
        <v>8.5263091289763047</v>
      </c>
      <c r="M25" s="64">
        <v>4.1018988021108482</v>
      </c>
      <c r="N25" s="63">
        <v>7.358583213114378</v>
      </c>
      <c r="O25" s="62">
        <v>-0.161964782904889</v>
      </c>
      <c r="P25" s="70">
        <v>7.6336040089764401</v>
      </c>
      <c r="Q25" s="116">
        <v>-0.450395732292863</v>
      </c>
      <c r="R25" s="69">
        <v>-0.16865154987492101</v>
      </c>
      <c r="S25" s="64">
        <v>450.93215000000009</v>
      </c>
    </row>
    <row r="26" spans="1:19" ht="14.25" customHeight="1">
      <c r="A26" s="72"/>
      <c r="B26" s="73">
        <v>3</v>
      </c>
      <c r="C26" s="151"/>
      <c r="D26" s="76">
        <v>5.669655027877174</v>
      </c>
      <c r="E26" s="79">
        <v>0.50106438320740576</v>
      </c>
      <c r="F26" s="76">
        <v>-0.60859330001343803</v>
      </c>
      <c r="G26" s="75">
        <v>1.8604651162790642</v>
      </c>
      <c r="H26" s="81">
        <v>9.408825978351377</v>
      </c>
      <c r="I26" s="79">
        <v>0.9567862121404147</v>
      </c>
      <c r="J26" s="82">
        <v>24.866771159874634</v>
      </c>
      <c r="K26" s="141">
        <v>7.7978651688704881</v>
      </c>
      <c r="L26" s="81">
        <v>8.6936846033544306</v>
      </c>
      <c r="M26" s="76">
        <v>4.9762789154993436</v>
      </c>
      <c r="N26" s="75">
        <v>7.9693067422263786</v>
      </c>
      <c r="O26" s="74">
        <v>1.1829142625362099</v>
      </c>
      <c r="P26" s="82">
        <v>7.5218351286078899</v>
      </c>
      <c r="Q26" s="141">
        <v>-0.65927987271980903</v>
      </c>
      <c r="R26" s="81">
        <v>-1.7211384108435399</v>
      </c>
      <c r="S26" s="76">
        <v>463.95021739130431</v>
      </c>
    </row>
    <row r="27" spans="1:19" ht="14.25" customHeight="1">
      <c r="A27" s="60"/>
      <c r="B27" s="61">
        <v>4</v>
      </c>
      <c r="C27" s="152"/>
      <c r="D27" s="64">
        <v>5.9048563004486354</v>
      </c>
      <c r="E27" s="67">
        <v>-3.3077205496299666</v>
      </c>
      <c r="F27" s="64">
        <v>-9.0592229444071961</v>
      </c>
      <c r="G27" s="63">
        <v>1.3952308472856334</v>
      </c>
      <c r="H27" s="69">
        <v>10.516129032258071</v>
      </c>
      <c r="I27" s="67">
        <v>2.0648967551622377</v>
      </c>
      <c r="J27" s="70">
        <v>26.247962114742652</v>
      </c>
      <c r="K27" s="116">
        <v>7.7474931765825188</v>
      </c>
      <c r="L27" s="69">
        <v>8.4829673816190176</v>
      </c>
      <c r="M27" s="64">
        <v>6.0735818029026278</v>
      </c>
      <c r="N27" s="63">
        <v>9.0243978434533467</v>
      </c>
      <c r="O27" s="62">
        <v>0.62771018157148395</v>
      </c>
      <c r="P27" s="70">
        <v>8.0972350650143206</v>
      </c>
      <c r="Q27" s="116">
        <v>-0.75938969595104</v>
      </c>
      <c r="R27" s="69">
        <v>-2.1896343605453898</v>
      </c>
      <c r="S27" s="64">
        <v>461.89926315789472</v>
      </c>
    </row>
    <row r="28" spans="1:19" ht="14.25" customHeight="1">
      <c r="A28" s="60"/>
      <c r="B28" s="61">
        <v>5</v>
      </c>
      <c r="C28" s="185">
        <v>4.7625688799861399</v>
      </c>
      <c r="D28" s="64">
        <v>5.5885918184743977</v>
      </c>
      <c r="E28" s="67">
        <v>-1.9017921810634553</v>
      </c>
      <c r="F28" s="64">
        <v>0.19658830789319737</v>
      </c>
      <c r="G28" s="63">
        <v>1.2009006755066443</v>
      </c>
      <c r="H28" s="69">
        <v>11.54517878481478</v>
      </c>
      <c r="I28" s="67">
        <v>0.63952773336612978</v>
      </c>
      <c r="J28" s="70">
        <v>19.582054654391335</v>
      </c>
      <c r="K28" s="116">
        <v>7.8039797578749788</v>
      </c>
      <c r="L28" s="69">
        <v>8.2989815099920783</v>
      </c>
      <c r="M28" s="64">
        <v>7.4549824471576098</v>
      </c>
      <c r="N28" s="63">
        <v>10.122549641398093</v>
      </c>
      <c r="O28" s="62">
        <v>1.0762295097253001</v>
      </c>
      <c r="P28" s="70">
        <v>9.6714707260294102</v>
      </c>
      <c r="Q28" s="116">
        <v>-0.121699756071503</v>
      </c>
      <c r="R28" s="69">
        <v>-1.6781627712052001</v>
      </c>
      <c r="S28" s="64">
        <v>424.69009523809524</v>
      </c>
    </row>
    <row r="29" spans="1:19" ht="14.25" customHeight="1">
      <c r="A29" s="72"/>
      <c r="B29" s="73">
        <v>6</v>
      </c>
      <c r="C29" s="151"/>
      <c r="D29" s="76">
        <v>2.7970632563754982</v>
      </c>
      <c r="E29" s="79">
        <v>-6.2909301958611668</v>
      </c>
      <c r="F29" s="76">
        <v>-1.7127097304978411</v>
      </c>
      <c r="G29" s="75">
        <v>0.9311907704985467</v>
      </c>
      <c r="H29" s="81">
        <v>12.490815576781777</v>
      </c>
      <c r="I29" s="79">
        <v>1.1365025051937039</v>
      </c>
      <c r="J29" s="82">
        <v>21.965956819689048</v>
      </c>
      <c r="K29" s="141">
        <v>7.8114737505625049</v>
      </c>
      <c r="L29" s="81">
        <v>8.2298989015019846</v>
      </c>
      <c r="M29" s="76">
        <v>7.9054517923973222</v>
      </c>
      <c r="N29" s="75">
        <v>9.9144594397294394</v>
      </c>
      <c r="O29" s="74">
        <v>0.753701308299082</v>
      </c>
      <c r="P29" s="82">
        <v>10.0564891664038</v>
      </c>
      <c r="Q29" s="141">
        <v>-0.17710310477364599</v>
      </c>
      <c r="R29" s="81">
        <v>-2.1662624925382499</v>
      </c>
      <c r="S29" s="76">
        <v>409.73500000000013</v>
      </c>
    </row>
    <row r="30" spans="1:19" ht="14.25" customHeight="1">
      <c r="A30" s="60"/>
      <c r="B30" s="61">
        <v>7</v>
      </c>
      <c r="C30" s="152"/>
      <c r="D30" s="172">
        <v>-0.43808421788813501</v>
      </c>
      <c r="E30" s="67">
        <v>-5.1978938690961822</v>
      </c>
      <c r="F30" s="64">
        <v>-5.2179485981145852</v>
      </c>
      <c r="G30" s="63">
        <v>1.3716525146962644</v>
      </c>
      <c r="H30" s="69">
        <v>13.119533527696792</v>
      </c>
      <c r="I30" s="67">
        <v>1.0874818753020765</v>
      </c>
      <c r="J30" s="70">
        <v>21.035879629629605</v>
      </c>
      <c r="K30" s="116">
        <v>7.9188115449306276</v>
      </c>
      <c r="L30" s="69">
        <v>8.3253097924315451</v>
      </c>
      <c r="M30" s="64">
        <v>7.4044294978990122</v>
      </c>
      <c r="N30" s="63">
        <v>8.6009083552514021</v>
      </c>
      <c r="O30" s="62">
        <v>1.17834616556394</v>
      </c>
      <c r="P30" s="70">
        <v>9.9049099063383004</v>
      </c>
      <c r="Q30" s="116">
        <v>-0.19339920681597</v>
      </c>
      <c r="R30" s="69">
        <v>-2.84613546646202</v>
      </c>
      <c r="S30" s="64">
        <v>340.53465</v>
      </c>
    </row>
    <row r="31" spans="1:19" ht="14.25" customHeight="1">
      <c r="A31" s="72"/>
      <c r="B31" s="73">
        <v>8</v>
      </c>
      <c r="C31" s="150">
        <v>0.13671533721963947</v>
      </c>
      <c r="D31" s="76">
        <v>0.63490712253186921</v>
      </c>
      <c r="E31" s="79">
        <v>-3.4196974443329142</v>
      </c>
      <c r="F31" s="76">
        <v>-6.0499974525959122</v>
      </c>
      <c r="G31" s="75">
        <v>1.2161726804123862</v>
      </c>
      <c r="H31" s="81">
        <v>14.089877439854748</v>
      </c>
      <c r="I31" s="79">
        <v>-0.52593832177862954</v>
      </c>
      <c r="J31" s="82">
        <v>17.211267605633807</v>
      </c>
      <c r="K31" s="141">
        <v>7.9293997650867265</v>
      </c>
      <c r="L31" s="81">
        <v>8.3003027827560771</v>
      </c>
      <c r="M31" s="76">
        <v>6.4788846650717158</v>
      </c>
      <c r="N31" s="75">
        <v>7.1986211746964957</v>
      </c>
      <c r="O31" s="74">
        <v>1.12988318443519</v>
      </c>
      <c r="P31" s="82">
        <v>11.070210806332399</v>
      </c>
      <c r="Q31" s="141">
        <v>-8.0158648090400395E-2</v>
      </c>
      <c r="R31" s="81">
        <v>-2.6425600502722402</v>
      </c>
      <c r="S31" s="76">
        <v>361.31019047619048</v>
      </c>
    </row>
    <row r="32" spans="1:19" ht="14.25" customHeight="1">
      <c r="A32" s="72"/>
      <c r="B32" s="73">
        <v>9</v>
      </c>
      <c r="C32" s="151"/>
      <c r="D32" s="76">
        <v>0.17856372039117829</v>
      </c>
      <c r="E32" s="79">
        <v>-7.347907846190072</v>
      </c>
      <c r="F32" s="76">
        <v>-0.33634510642528426</v>
      </c>
      <c r="G32" s="75">
        <v>0.85939365003580015</v>
      </c>
      <c r="H32" s="81">
        <v>13.728129205921945</v>
      </c>
      <c r="I32" s="79">
        <v>-0.1321797644796896</v>
      </c>
      <c r="J32" s="82">
        <v>17.279333944824682</v>
      </c>
      <c r="K32" s="141">
        <v>8.0400244066344335</v>
      </c>
      <c r="L32" s="81">
        <v>8.4297424706887636</v>
      </c>
      <c r="M32" s="76">
        <v>5.5498342803436351</v>
      </c>
      <c r="N32" s="75">
        <v>5.971122322365896</v>
      </c>
      <c r="O32" s="74">
        <v>0.36953394361609598</v>
      </c>
      <c r="P32" s="82">
        <v>11.085470060158499</v>
      </c>
      <c r="Q32" s="141">
        <v>-0.49123571702122099</v>
      </c>
      <c r="R32" s="81">
        <v>-2.3266239802192801</v>
      </c>
      <c r="S32" s="76">
        <v>350.6065714285715</v>
      </c>
    </row>
    <row r="33" spans="1:19" ht="14.25" customHeight="1">
      <c r="A33" s="60"/>
      <c r="B33" s="61">
        <v>10</v>
      </c>
      <c r="C33" s="152"/>
      <c r="D33" s="64">
        <v>-1.8790917978613431</v>
      </c>
      <c r="E33" s="67">
        <v>-10.483974711076838</v>
      </c>
      <c r="F33" s="64">
        <v>0.97215138403417001</v>
      </c>
      <c r="G33" s="75">
        <v>0.52071005917160296</v>
      </c>
      <c r="H33" s="81">
        <v>12.812112626173189</v>
      </c>
      <c r="I33" s="67">
        <v>2.0996270003609707</v>
      </c>
      <c r="J33" s="70">
        <v>13.708542713567851</v>
      </c>
      <c r="K33" s="116">
        <v>7.9683805988207563</v>
      </c>
      <c r="L33" s="69">
        <v>8.5693003477971104</v>
      </c>
      <c r="M33" s="64">
        <v>4.7582545063198589</v>
      </c>
      <c r="N33" s="63">
        <v>4.8815846784495465</v>
      </c>
      <c r="O33" s="62">
        <v>0.44269100448586202</v>
      </c>
      <c r="P33" s="70">
        <v>10.9464841601126</v>
      </c>
      <c r="Q33" s="116">
        <v>-7.3513153792636995E-2</v>
      </c>
      <c r="R33" s="69">
        <v>-1.6492436706009601</v>
      </c>
      <c r="S33" s="64">
        <v>345.84168421052635</v>
      </c>
    </row>
    <row r="34" spans="1:19" ht="14.25" customHeight="1">
      <c r="A34" s="72"/>
      <c r="B34" s="73">
        <v>11</v>
      </c>
      <c r="C34" s="150">
        <v>-1.9932458175690559</v>
      </c>
      <c r="D34" s="76">
        <v>-2.8664864203660545</v>
      </c>
      <c r="E34" s="79">
        <v>-7.1599556561585338</v>
      </c>
      <c r="F34" s="76">
        <v>-2.0014095941836563</v>
      </c>
      <c r="G34" s="75">
        <v>0.97323600973235891</v>
      </c>
      <c r="H34" s="81">
        <v>13.338031891463299</v>
      </c>
      <c r="I34" s="79">
        <v>-4.1246832832486646E-2</v>
      </c>
      <c r="J34" s="82">
        <v>13.532324989961175</v>
      </c>
      <c r="K34" s="141">
        <v>7.9488231355874222</v>
      </c>
      <c r="L34" s="81">
        <v>8.7373978432793802</v>
      </c>
      <c r="M34" s="76">
        <v>4.2691846001543077</v>
      </c>
      <c r="N34" s="75">
        <v>3.7942807236946319</v>
      </c>
      <c r="O34" s="74">
        <v>0.55983199310312104</v>
      </c>
      <c r="P34" s="82">
        <v>10.757837232402199</v>
      </c>
      <c r="Q34" s="141">
        <v>-0.41118610274276701</v>
      </c>
      <c r="R34" s="81">
        <v>-2.2794484361489502</v>
      </c>
      <c r="S34" s="76">
        <v>364.84819047618998</v>
      </c>
    </row>
    <row r="35" spans="1:19" ht="14.25" customHeight="1" thickBot="1">
      <c r="A35" s="83"/>
      <c r="B35" s="84">
        <v>12</v>
      </c>
      <c r="C35" s="153"/>
      <c r="D35" s="87">
        <v>-1.2635246838238023</v>
      </c>
      <c r="E35" s="88">
        <v>-4.2471177271496412</v>
      </c>
      <c r="F35" s="87">
        <v>2.9791686729547795</v>
      </c>
      <c r="G35" s="85">
        <v>0.28760202098718768</v>
      </c>
      <c r="H35" s="90">
        <v>12.789579508698324</v>
      </c>
      <c r="I35" s="88">
        <v>-6.5491629332704466</v>
      </c>
      <c r="J35" s="91">
        <v>3.0352268295853246</v>
      </c>
      <c r="K35" s="154">
        <v>7.8627488308129783</v>
      </c>
      <c r="L35" s="90">
        <v>8.8680092302068783</v>
      </c>
      <c r="M35" s="87">
        <v>4.06087543876954</v>
      </c>
      <c r="N35" s="86">
        <v>3.3064541500568589</v>
      </c>
      <c r="O35" s="85">
        <v>1.37093053492141</v>
      </c>
      <c r="P35" s="91">
        <v>10.849922843675699</v>
      </c>
      <c r="Q35" s="154">
        <v>1.08367164610921</v>
      </c>
      <c r="R35" s="90">
        <v>-1.7128634107663201</v>
      </c>
      <c r="S35" s="87">
        <v>379.12573684210531</v>
      </c>
    </row>
    <row r="36" spans="1:19" ht="14.25" customHeight="1">
      <c r="A36" s="49">
        <v>2023</v>
      </c>
      <c r="B36" s="50">
        <v>1</v>
      </c>
      <c r="C36" s="149"/>
      <c r="D36" s="53">
        <v>1.3591262378173985</v>
      </c>
      <c r="E36" s="56">
        <v>-1.426215046178303</v>
      </c>
      <c r="F36" s="53">
        <v>3.5550565075905372</v>
      </c>
      <c r="G36" s="52">
        <v>0.8</v>
      </c>
      <c r="H36" s="58">
        <v>12.3</v>
      </c>
      <c r="I36" s="56">
        <v>5.0463634643294064E-2</v>
      </c>
      <c r="J36" s="59">
        <v>3.0068840109105155</v>
      </c>
      <c r="K36" s="127">
        <v>8.0372443026616498</v>
      </c>
      <c r="L36" s="58">
        <v>9.1552549116744668</v>
      </c>
      <c r="M36" s="53">
        <v>4.2542758008149884</v>
      </c>
      <c r="N36" s="52">
        <v>3.3933133661312009</v>
      </c>
      <c r="O36" s="51">
        <v>2.1439277360051099</v>
      </c>
      <c r="P36" s="59">
        <v>11.1907595516883</v>
      </c>
      <c r="Q36" s="127">
        <v>1.3280251907984399</v>
      </c>
      <c r="R36" s="58">
        <v>-1.0235940163350401</v>
      </c>
      <c r="S36" s="53">
        <v>408.2235714285714</v>
      </c>
    </row>
    <row r="37" spans="1:19" ht="14.15" customHeight="1">
      <c r="A37" s="60"/>
      <c r="B37" s="61">
        <v>2</v>
      </c>
      <c r="C37" s="150">
        <v>-4.7328448782535393E-2</v>
      </c>
      <c r="D37" s="64">
        <v>0.16342433643252718</v>
      </c>
      <c r="E37" s="67">
        <v>-4.0661026895042474</v>
      </c>
      <c r="F37" s="64">
        <v>1.8852384132235223</v>
      </c>
      <c r="G37" s="63">
        <v>-0.1</v>
      </c>
      <c r="H37" s="69">
        <v>11.9</v>
      </c>
      <c r="I37" s="67">
        <v>-2.0805749952714225</v>
      </c>
      <c r="J37" s="70">
        <v>-1.5904194652135328</v>
      </c>
      <c r="K37" s="116">
        <v>8.3676406179057992</v>
      </c>
      <c r="L37" s="69">
        <v>9.7140801543643605</v>
      </c>
      <c r="M37" s="64">
        <v>3.9591820322472104</v>
      </c>
      <c r="N37" s="63">
        <v>2.9824098698998158</v>
      </c>
      <c r="O37" s="62">
        <v>-0.55523035919137198</v>
      </c>
      <c r="P37" s="70">
        <v>11.1804048170754</v>
      </c>
      <c r="Q37" s="116">
        <v>-0.49157666178436499</v>
      </c>
      <c r="R37" s="69">
        <v>-0.68253625231380299</v>
      </c>
      <c r="S37" s="64">
        <v>406.17845</v>
      </c>
    </row>
    <row r="38" spans="1:19" ht="14.25" customHeight="1">
      <c r="A38" s="72"/>
      <c r="B38" s="73">
        <v>3</v>
      </c>
      <c r="C38" s="151"/>
      <c r="D38" s="76">
        <v>-1.4905514158222832</v>
      </c>
      <c r="E38" s="79">
        <v>-6.3559461673144746</v>
      </c>
      <c r="F38" s="76">
        <v>-7.6678723290651511</v>
      </c>
      <c r="G38" s="75">
        <v>1.1000000000000001</v>
      </c>
      <c r="H38" s="81">
        <v>11.1</v>
      </c>
      <c r="I38" s="79">
        <v>0.65675101410083148</v>
      </c>
      <c r="J38" s="82">
        <v>-1.8828845791752924</v>
      </c>
      <c r="K38" s="141">
        <v>8.8084787609360706</v>
      </c>
      <c r="L38" s="81">
        <v>10.140401146637661</v>
      </c>
      <c r="M38" s="76">
        <v>3.5054365616367322</v>
      </c>
      <c r="N38" s="75">
        <v>2.3709291965583024</v>
      </c>
      <c r="O38" s="74">
        <v>0.61468632384000799</v>
      </c>
      <c r="P38" s="82">
        <v>11.184639540618701</v>
      </c>
      <c r="Q38" s="141">
        <v>-0.46658915929973499</v>
      </c>
      <c r="R38" s="81">
        <v>7.5910741701856702E-2</v>
      </c>
      <c r="S38" s="76">
        <v>400.78152173913043</v>
      </c>
    </row>
    <row r="39" spans="1:19" ht="14.25" customHeight="1">
      <c r="A39" s="60"/>
      <c r="B39" s="61">
        <v>4</v>
      </c>
      <c r="C39" s="152"/>
      <c r="D39" s="64">
        <v>-0.49711935165692722</v>
      </c>
      <c r="E39" s="67">
        <v>-2.9958353297720342</v>
      </c>
      <c r="F39" s="64">
        <v>2.4557785352631534</v>
      </c>
      <c r="G39" s="63">
        <v>0.3</v>
      </c>
      <c r="H39" s="69">
        <v>9.9</v>
      </c>
      <c r="I39" s="67">
        <v>-0.41578711699610249</v>
      </c>
      <c r="J39" s="70">
        <v>-4.2676177591932092</v>
      </c>
      <c r="K39" s="116">
        <v>8.6597088797411512</v>
      </c>
      <c r="L39" s="69">
        <v>9.5987792750036274</v>
      </c>
      <c r="M39" s="64">
        <v>2.9562828146024289</v>
      </c>
      <c r="N39" s="63">
        <v>1.9382255156057404</v>
      </c>
      <c r="O39" s="62">
        <v>0.67814447126950395</v>
      </c>
      <c r="P39" s="70">
        <v>10.8208217916207</v>
      </c>
      <c r="Q39" s="116">
        <v>0.36791517563714599</v>
      </c>
      <c r="R39" s="69">
        <v>0.83098024396284198</v>
      </c>
      <c r="S39" s="64">
        <v>399.79627777777773</v>
      </c>
    </row>
    <row r="40" spans="1:19" ht="14.25" customHeight="1">
      <c r="A40" s="60"/>
      <c r="B40" s="61">
        <v>5</v>
      </c>
      <c r="C40" s="150">
        <v>-0.36030199488817916</v>
      </c>
      <c r="D40" s="64">
        <v>-0.59935949482011752</v>
      </c>
      <c r="E40" s="67">
        <v>1.0010488190687061</v>
      </c>
      <c r="F40" s="64">
        <v>-10.446380960206392</v>
      </c>
      <c r="G40" s="63">
        <v>0.1</v>
      </c>
      <c r="H40" s="69">
        <v>8.6999999999999993</v>
      </c>
      <c r="I40" s="67">
        <v>-4.3422404933196379</v>
      </c>
      <c r="J40" s="70">
        <v>-9.0064768422339014</v>
      </c>
      <c r="K40" s="116">
        <v>8.5247377029714233</v>
      </c>
      <c r="L40" s="69">
        <v>9.1517215137452652</v>
      </c>
      <c r="M40" s="64">
        <v>2.8270568824127817</v>
      </c>
      <c r="N40" s="63">
        <v>2.0231890145346876</v>
      </c>
      <c r="O40" s="62">
        <v>0.21293313601005201</v>
      </c>
      <c r="P40" s="70">
        <v>10.322965408660099</v>
      </c>
      <c r="Q40" s="116">
        <v>0.100550431392366</v>
      </c>
      <c r="R40" s="69">
        <v>1.46800736426249</v>
      </c>
      <c r="S40" s="64">
        <v>373.5005000000001</v>
      </c>
    </row>
    <row r="41" spans="1:19" ht="14.25" customHeight="1">
      <c r="A41" s="72"/>
      <c r="B41" s="73">
        <v>6</v>
      </c>
      <c r="C41" s="151"/>
      <c r="D41" s="76">
        <v>2.7461043058352175E-2</v>
      </c>
      <c r="E41" s="79">
        <v>-1.4544681956930816</v>
      </c>
      <c r="F41" s="76">
        <v>0.45335303667872751</v>
      </c>
      <c r="G41" s="75">
        <v>-0.2</v>
      </c>
      <c r="H41" s="81">
        <v>7.6</v>
      </c>
      <c r="I41" s="79">
        <v>0.60435132957292748</v>
      </c>
      <c r="J41" s="82">
        <v>-9.485258579023693</v>
      </c>
      <c r="K41" s="141">
        <v>8.5275846527762518</v>
      </c>
      <c r="L41" s="81">
        <v>8.9833446639129182</v>
      </c>
      <c r="M41" s="76">
        <v>3.0255952828975197</v>
      </c>
      <c r="N41" s="75">
        <v>2.2253031533810974</v>
      </c>
      <c r="O41" s="74">
        <v>0.95924977174994797</v>
      </c>
      <c r="P41" s="82">
        <v>10.2318595368244</v>
      </c>
      <c r="Q41" s="141">
        <v>1.1136517591197299</v>
      </c>
      <c r="R41" s="81">
        <v>2.4860747126286702</v>
      </c>
      <c r="S41" s="76">
        <v>380.04240000000004</v>
      </c>
    </row>
    <row r="42" spans="1:19" ht="14.25" customHeight="1">
      <c r="A42" s="60"/>
      <c r="B42" s="61">
        <v>7</v>
      </c>
      <c r="C42" s="152"/>
      <c r="D42" s="172">
        <v>2.9153413219814572</v>
      </c>
      <c r="E42" s="67">
        <v>1.0197169893341407</v>
      </c>
      <c r="F42" s="64">
        <v>1.6114558883599805</v>
      </c>
      <c r="G42" s="63">
        <v>0.4</v>
      </c>
      <c r="H42" s="69">
        <v>6.5</v>
      </c>
      <c r="I42" s="67">
        <v>1.4617541049259053</v>
      </c>
      <c r="J42" s="70">
        <v>-9.1501314845804487</v>
      </c>
      <c r="K42" s="116">
        <v>8.7722140467169041</v>
      </c>
      <c r="L42" s="69">
        <v>9.3460567653199274</v>
      </c>
      <c r="M42" s="64">
        <v>2.9749224565549293</v>
      </c>
      <c r="N42" s="63">
        <v>2.020557532295153</v>
      </c>
      <c r="O42" s="62">
        <v>0.40027300606966199</v>
      </c>
      <c r="P42" s="70">
        <v>9.3704126863130703</v>
      </c>
      <c r="Q42" s="116">
        <v>4.8506192523212199E-2</v>
      </c>
      <c r="R42" s="69">
        <v>2.7215592953016499</v>
      </c>
      <c r="S42" s="64">
        <v>383.07071428571425</v>
      </c>
    </row>
    <row r="43" spans="1:19" ht="14.25" customHeight="1">
      <c r="A43" s="72"/>
      <c r="B43" s="73">
        <v>8</v>
      </c>
      <c r="C43" s="150">
        <v>1.3785861629141083</v>
      </c>
      <c r="D43" s="76">
        <v>0.41833633693117989</v>
      </c>
      <c r="E43" s="79">
        <v>-6.9014619980423131E-2</v>
      </c>
      <c r="F43" s="76">
        <v>1.559415475884296</v>
      </c>
      <c r="G43" s="75">
        <v>0.1</v>
      </c>
      <c r="H43" s="81">
        <v>5.3</v>
      </c>
      <c r="I43" s="79">
        <v>2.1774883231366449</v>
      </c>
      <c r="J43" s="82">
        <v>-6.6810862773371777</v>
      </c>
      <c r="K43" s="141">
        <v>8.9956512830772741</v>
      </c>
      <c r="L43" s="81">
        <v>9.6120383234041018</v>
      </c>
      <c r="M43" s="76">
        <v>2.9103500239430424</v>
      </c>
      <c r="N43" s="75">
        <v>1.7185654950054419</v>
      </c>
      <c r="O43" s="74">
        <v>4.6394033339769401E-2</v>
      </c>
      <c r="P43" s="82">
        <v>8.0363028589503607</v>
      </c>
      <c r="Q43" s="141">
        <v>-6.4757731537923302E-2</v>
      </c>
      <c r="R43" s="81">
        <v>2.5832527009638202</v>
      </c>
      <c r="S43" s="76">
        <v>378.67523809523817</v>
      </c>
    </row>
    <row r="44" spans="1:19" ht="14.25" customHeight="1">
      <c r="A44" s="72"/>
      <c r="B44" s="73">
        <v>9</v>
      </c>
      <c r="C44" s="151"/>
      <c r="D44" s="76">
        <v>0.90236184963745636</v>
      </c>
      <c r="E44" s="79">
        <v>0.36999406174249572</v>
      </c>
      <c r="F44" s="76">
        <v>6.4319615481749137</v>
      </c>
      <c r="G44" s="75">
        <v>0.7</v>
      </c>
      <c r="H44" s="81">
        <v>5.0999999999999996</v>
      </c>
      <c r="I44" s="79">
        <v>1.912181303116145</v>
      </c>
      <c r="J44" s="82">
        <v>-4.7707857056912601</v>
      </c>
      <c r="K44" s="141">
        <v>8.9130085719370999</v>
      </c>
      <c r="L44" s="81">
        <v>9.624144916498901</v>
      </c>
      <c r="M44" s="76">
        <v>3.012246871024038</v>
      </c>
      <c r="N44" s="75">
        <v>2.0343425189360609</v>
      </c>
      <c r="O44" s="74">
        <v>1.4878252348383001</v>
      </c>
      <c r="P44" s="82">
        <v>8.8991132482120907</v>
      </c>
      <c r="Q44" s="141">
        <v>0.80958070362837598</v>
      </c>
      <c r="R44" s="81">
        <v>3.5999466715330701</v>
      </c>
      <c r="S44" s="76">
        <v>375.16047619047612</v>
      </c>
    </row>
    <row r="45" spans="1:19" ht="14.25" customHeight="1">
      <c r="A45" s="60"/>
      <c r="B45" s="61">
        <v>10</v>
      </c>
      <c r="C45" s="152"/>
      <c r="D45" s="64">
        <v>2.3886867770412712</v>
      </c>
      <c r="E45" s="67">
        <v>9.3942003219693824</v>
      </c>
      <c r="F45" s="64">
        <v>-4.2352894661510039</v>
      </c>
      <c r="G45" s="75">
        <v>0.4</v>
      </c>
      <c r="H45" s="81">
        <v>5</v>
      </c>
      <c r="I45" s="67">
        <v>1.0044854381199064</v>
      </c>
      <c r="J45" s="70">
        <v>-5.7922338106181197</v>
      </c>
      <c r="K45" s="116">
        <v>8.8864690786627207</v>
      </c>
      <c r="L45" s="69">
        <v>9.783292926229608</v>
      </c>
      <c r="M45" s="64">
        <v>3.0992949637925093</v>
      </c>
      <c r="N45" s="63">
        <v>2.0707976320931243</v>
      </c>
      <c r="O45" s="62">
        <v>-0.30301201831305402</v>
      </c>
      <c r="P45" s="70">
        <v>8.7193191080366699</v>
      </c>
      <c r="Q45" s="116">
        <v>-0.740925488208521</v>
      </c>
      <c r="R45" s="69">
        <v>3.5065460449520001</v>
      </c>
      <c r="S45" s="64">
        <v>359.91089999999997</v>
      </c>
    </row>
    <row r="46" spans="1:19" ht="14.25" customHeight="1">
      <c r="A46" s="72"/>
      <c r="B46" s="73">
        <v>11</v>
      </c>
      <c r="C46" s="150">
        <v>1.7026583369398995</v>
      </c>
      <c r="D46" s="76">
        <v>2.281348596191668</v>
      </c>
      <c r="E46" s="79">
        <v>4.5492995537986802</v>
      </c>
      <c r="F46" s="76">
        <v>1.824122808443418</v>
      </c>
      <c r="G46" s="75">
        <v>0.7</v>
      </c>
      <c r="H46" s="81">
        <v>4.8</v>
      </c>
      <c r="I46" s="79">
        <v>-1.0507880910683109</v>
      </c>
      <c r="J46" s="82">
        <v>-6.7436925253478002</v>
      </c>
      <c r="K46" s="141">
        <v>8.7324121337560143</v>
      </c>
      <c r="L46" s="81">
        <v>9.7217625680618234</v>
      </c>
      <c r="M46" s="76">
        <v>3.7575355128523835</v>
      </c>
      <c r="N46" s="75">
        <v>2.874295710011876</v>
      </c>
      <c r="O46" s="74">
        <v>5.68287567998427E-2</v>
      </c>
      <c r="P46" s="82">
        <v>8.2813666910103798</v>
      </c>
      <c r="Q46" s="141">
        <v>-0.68371195506120597</v>
      </c>
      <c r="R46" s="81">
        <v>3.3243176696901902</v>
      </c>
      <c r="S46" s="76">
        <v>371.05166666666673</v>
      </c>
    </row>
    <row r="47" spans="1:19" ht="14.25" customHeight="1" thickBot="1">
      <c r="A47" s="83"/>
      <c r="B47" s="84">
        <v>12</v>
      </c>
      <c r="C47" s="153"/>
      <c r="D47" s="87">
        <v>0.54210593170163079</v>
      </c>
      <c r="E47" s="88">
        <v>-2.131796925589502</v>
      </c>
      <c r="F47" s="87">
        <v>-3.7690367206961506</v>
      </c>
      <c r="G47" s="85">
        <v>-0.5</v>
      </c>
      <c r="H47" s="90">
        <v>3.9</v>
      </c>
      <c r="I47" s="88">
        <v>0.65739570164349281</v>
      </c>
      <c r="J47" s="91">
        <v>0.44786475745917098</v>
      </c>
      <c r="K47" s="154">
        <v>8.4756393474728693</v>
      </c>
      <c r="L47" s="90">
        <v>9.3557969884880361</v>
      </c>
      <c r="M47" s="87">
        <v>3.5656307232776907</v>
      </c>
      <c r="N47" s="86">
        <v>2.8767194293468856</v>
      </c>
      <c r="O47" s="85">
        <v>1.69111301585316</v>
      </c>
      <c r="P47" s="91">
        <v>7.6656546807426302</v>
      </c>
      <c r="Q47" s="154">
        <v>2.23980545209246</v>
      </c>
      <c r="R47" s="90">
        <v>3.5846591525167799</v>
      </c>
      <c r="S47" s="87">
        <v>380.75026315789472</v>
      </c>
    </row>
    <row r="48" spans="1:19" ht="14.25" customHeight="1">
      <c r="A48" s="49">
        <v>2024</v>
      </c>
      <c r="B48" s="50">
        <v>1</v>
      </c>
      <c r="C48" s="149"/>
      <c r="D48" s="53">
        <v>3.7449616098781391</v>
      </c>
      <c r="E48" s="56">
        <v>6.4721312675764198</v>
      </c>
      <c r="F48" s="53">
        <v>1.1379877082285939</v>
      </c>
      <c r="G48" s="52">
        <v>0.67300079176562111</v>
      </c>
      <c r="H48" s="58">
        <v>3.7959183673469399</v>
      </c>
      <c r="I48" s="56">
        <v>0.8352172820899062</v>
      </c>
      <c r="J48" s="59">
        <v>1.2357354517369412</v>
      </c>
      <c r="K48" s="127">
        <v>8.4356310785176642</v>
      </c>
      <c r="L48" s="58">
        <v>9.1475035080747382</v>
      </c>
      <c r="M48" s="53">
        <v>3.3882075174606729</v>
      </c>
      <c r="N48" s="52">
        <v>2.9403251726778601</v>
      </c>
      <c r="O48" s="51">
        <v>0.75550104645889504</v>
      </c>
      <c r="P48" s="59">
        <v>6.1889274532177696</v>
      </c>
      <c r="Q48" s="127">
        <v>8.5872149515786603E-2</v>
      </c>
      <c r="R48" s="58">
        <v>2.30208288006388</v>
      </c>
      <c r="S48" s="53">
        <v>378.49099999999999</v>
      </c>
    </row>
    <row r="49" spans="1:19" ht="14.15" customHeight="1">
      <c r="A49" s="60"/>
      <c r="B49" s="61">
        <v>2</v>
      </c>
      <c r="C49" s="150">
        <v>3.4799060857660047</v>
      </c>
      <c r="D49" s="64">
        <v>5.8365278260979814</v>
      </c>
      <c r="E49" s="67">
        <v>9.0213860486017428</v>
      </c>
      <c r="F49" s="64">
        <v>7.9437431812714232</v>
      </c>
      <c r="G49" s="63">
        <v>0.58985450255601979</v>
      </c>
      <c r="H49" s="69">
        <v>4.4827938323291905</v>
      </c>
      <c r="I49" s="67">
        <v>2.9208444914990306</v>
      </c>
      <c r="J49" s="70">
        <v>6.4065417551992798</v>
      </c>
      <c r="K49" s="116">
        <v>8.504256718562635</v>
      </c>
      <c r="L49" s="69">
        <v>9.2843207900569844</v>
      </c>
      <c r="M49" s="64">
        <v>3.2485251046121988</v>
      </c>
      <c r="N49" s="63">
        <v>3.0945902829675465</v>
      </c>
      <c r="O49" s="62">
        <v>-0.30056086228054102</v>
      </c>
      <c r="P49" s="70">
        <v>6.4608681578892204</v>
      </c>
      <c r="Q49" s="116">
        <v>-0.88300176903428595</v>
      </c>
      <c r="R49" s="69">
        <v>1.89966866808187</v>
      </c>
      <c r="S49" s="64">
        <v>376.96880952380951</v>
      </c>
    </row>
    <row r="50" spans="1:19" ht="14.25" customHeight="1">
      <c r="A50" s="72"/>
      <c r="B50" s="73">
        <v>3</v>
      </c>
      <c r="C50" s="151"/>
      <c r="D50" s="76">
        <v>1.1846599657753476</v>
      </c>
      <c r="E50" s="79">
        <v>-1.9978776193518066</v>
      </c>
      <c r="F50" s="76">
        <v>4.564768926279994</v>
      </c>
      <c r="G50" s="75">
        <v>0.37138389366693225</v>
      </c>
      <c r="H50" s="81">
        <v>3.7373737373737503</v>
      </c>
      <c r="I50" s="79">
        <v>2.9529226673121078</v>
      </c>
      <c r="J50" s="82">
        <v>8.8338770549478483</v>
      </c>
      <c r="K50" s="141">
        <v>8.6777779966085955</v>
      </c>
      <c r="L50" s="81">
        <v>9.5891399807897155</v>
      </c>
      <c r="M50" s="76">
        <v>3.2113302896151774</v>
      </c>
      <c r="N50" s="75">
        <v>3.3592585133449093</v>
      </c>
      <c r="O50" s="74">
        <v>1.01838994318488</v>
      </c>
      <c r="P50" s="82">
        <v>6.8880288375499097</v>
      </c>
      <c r="Q50" s="141">
        <v>0.63823085019862902</v>
      </c>
      <c r="R50" s="81">
        <v>3.0307541192368999</v>
      </c>
      <c r="S50" s="76">
        <v>393.51985000000002</v>
      </c>
    </row>
    <row r="51" spans="1:19" ht="14.25" customHeight="1">
      <c r="A51" s="60"/>
      <c r="B51" s="61">
        <v>4</v>
      </c>
      <c r="C51" s="152"/>
      <c r="D51" s="64">
        <v>3.8954766293207044</v>
      </c>
      <c r="E51" s="67">
        <v>6.7963940934001599</v>
      </c>
      <c r="F51" s="64">
        <v>-1.3556713208936144</v>
      </c>
      <c r="G51" s="63">
        <v>0.52580331061342633</v>
      </c>
      <c r="H51" s="69">
        <v>3.9677744209466237</v>
      </c>
      <c r="I51" s="67">
        <v>3.0386740331491913</v>
      </c>
      <c r="J51" s="70">
        <v>12.609198355601237</v>
      </c>
      <c r="K51" s="116">
        <v>8.5237837145473581</v>
      </c>
      <c r="L51" s="69">
        <v>9.2422333947491691</v>
      </c>
      <c r="M51" s="64">
        <v>3.5383441264440485</v>
      </c>
      <c r="N51" s="63">
        <v>3.6924214384021603</v>
      </c>
      <c r="O51" s="62">
        <v>0.42059589995999702</v>
      </c>
      <c r="P51" s="70">
        <v>6.6145945260439198</v>
      </c>
      <c r="Q51" s="116">
        <v>-0.106277261700383</v>
      </c>
      <c r="R51" s="69">
        <v>2.5439809872949999</v>
      </c>
      <c r="S51" s="64">
        <v>430.1157142857142</v>
      </c>
    </row>
    <row r="52" spans="1:19" ht="14.25" customHeight="1">
      <c r="A52" s="60"/>
      <c r="B52" s="61">
        <v>5</v>
      </c>
      <c r="C52" s="150">
        <v>1.1738017819075797</v>
      </c>
      <c r="D52" s="64">
        <v>0.32789354512361424</v>
      </c>
      <c r="E52" s="67">
        <v>-1.9962861489208783</v>
      </c>
      <c r="F52" s="64">
        <v>6.9825225400763413</v>
      </c>
      <c r="G52" s="63">
        <v>0.27121270825261057</v>
      </c>
      <c r="H52" s="69">
        <v>4.1343929182174888</v>
      </c>
      <c r="I52" s="67">
        <v>0.69020592094004574</v>
      </c>
      <c r="J52" s="70">
        <v>18.533440773569708</v>
      </c>
      <c r="K52" s="116">
        <v>8.3128804231685614</v>
      </c>
      <c r="L52" s="69">
        <v>8.575840749104092</v>
      </c>
      <c r="M52" s="64">
        <v>3.053430427338677</v>
      </c>
      <c r="N52" s="63">
        <v>3.2921028169711652</v>
      </c>
      <c r="O52" s="62">
        <v>0.41286356315308698</v>
      </c>
      <c r="P52" s="70">
        <v>6.8272966270227098</v>
      </c>
      <c r="Q52" s="116">
        <v>0.14841097965347899</v>
      </c>
      <c r="R52" s="69">
        <v>2.5930098001214898</v>
      </c>
      <c r="S52" s="64">
        <v>459.447</v>
      </c>
    </row>
    <row r="53" spans="1:19" ht="14.25" customHeight="1">
      <c r="A53" s="72"/>
      <c r="B53" s="73">
        <v>6</v>
      </c>
      <c r="C53" s="151"/>
      <c r="D53" s="76">
        <v>-0.71295404126195949</v>
      </c>
      <c r="E53" s="79">
        <v>-4.5927248858938281</v>
      </c>
      <c r="F53" s="76">
        <v>1.9428761801835837</v>
      </c>
      <c r="G53" s="75">
        <v>-9.6599690880982969E-2</v>
      </c>
      <c r="H53" s="81">
        <v>4.1910134998992543</v>
      </c>
      <c r="I53" s="79">
        <v>-1.5862225243598482</v>
      </c>
      <c r="J53" s="82">
        <v>15.952476304899221</v>
      </c>
      <c r="K53" s="141">
        <v>8.3481780359655513</v>
      </c>
      <c r="L53" s="81">
        <v>8.2149358856573524</v>
      </c>
      <c r="M53" s="76">
        <v>2.9664184605445731</v>
      </c>
      <c r="N53" s="75">
        <v>3.1683684878943241</v>
      </c>
      <c r="O53" s="74">
        <v>1.19887230879157</v>
      </c>
      <c r="P53" s="82">
        <v>7.0808467267009103</v>
      </c>
      <c r="Q53" s="141">
        <v>1.28925443833723</v>
      </c>
      <c r="R53" s="81">
        <v>2.7711816599689199</v>
      </c>
      <c r="S53" s="76">
        <v>437.33579999999995</v>
      </c>
    </row>
    <row r="54" spans="1:19" ht="14.25" customHeight="1">
      <c r="A54" s="60"/>
      <c r="B54" s="61">
        <v>7</v>
      </c>
      <c r="C54" s="152"/>
      <c r="D54" s="172">
        <v>4.4914944309514482</v>
      </c>
      <c r="E54" s="67">
        <v>5.7299068460040736</v>
      </c>
      <c r="F54" s="64">
        <v>2.9223931300264905</v>
      </c>
      <c r="G54" s="63">
        <v>0.74453684006960952</v>
      </c>
      <c r="H54" s="69">
        <v>4.5979319345447189</v>
      </c>
      <c r="I54" s="67">
        <v>0.1554225189960956</v>
      </c>
      <c r="J54" s="70">
        <v>14.459575027958692</v>
      </c>
      <c r="K54" s="116">
        <v>8.6841757807491433</v>
      </c>
      <c r="L54" s="69">
        <v>8.7804580636529632</v>
      </c>
      <c r="M54" s="64">
        <v>2.4356605727545277</v>
      </c>
      <c r="N54" s="63">
        <v>2.534514861892978</v>
      </c>
      <c r="O54" s="62">
        <v>1.60486040924699</v>
      </c>
      <c r="P54" s="70">
        <v>8.3655866504733094</v>
      </c>
      <c r="Q54" s="116">
        <v>0.86295755176417599</v>
      </c>
      <c r="R54" s="69">
        <v>3.6077971355932501</v>
      </c>
      <c r="S54" s="64">
        <v>426.08508695652165</v>
      </c>
    </row>
    <row r="55" spans="1:19" ht="14.25" customHeight="1">
      <c r="A55" s="72"/>
      <c r="B55" s="73">
        <v>8</v>
      </c>
      <c r="C55" s="150">
        <v>2.3874138934496081</v>
      </c>
      <c r="D55" s="76">
        <v>2.2341186703801919</v>
      </c>
      <c r="E55" s="79">
        <v>3.2554514369246723</v>
      </c>
      <c r="F55" s="76">
        <v>8.9474303553390264</v>
      </c>
      <c r="G55" s="75">
        <v>0.24954410212112421</v>
      </c>
      <c r="H55" s="81">
        <v>4.7432811873245218</v>
      </c>
      <c r="I55" s="79">
        <v>-2.7242944996838991</v>
      </c>
      <c r="J55" s="82">
        <v>8.968580994076758</v>
      </c>
      <c r="K55" s="141">
        <v>8.9013222957233005</v>
      </c>
      <c r="L55" s="81">
        <v>9.1662835896878843</v>
      </c>
      <c r="M55" s="76">
        <v>2.4436155440188623</v>
      </c>
      <c r="N55" s="75">
        <v>2.5498017060143319</v>
      </c>
      <c r="O55" s="74">
        <v>0.38288093075906598</v>
      </c>
      <c r="P55" s="82">
        <v>8.73005355996421</v>
      </c>
      <c r="Q55" s="141">
        <v>0.1269789225953</v>
      </c>
      <c r="R55" s="81">
        <v>3.8065799865071299</v>
      </c>
      <c r="S55" s="76">
        <v>406.58728571428566</v>
      </c>
    </row>
    <row r="56" spans="1:19" ht="14.25" customHeight="1">
      <c r="A56" s="72"/>
      <c r="B56" s="73">
        <v>9</v>
      </c>
      <c r="C56" s="151"/>
      <c r="D56" s="76">
        <v>0.5088925620541529</v>
      </c>
      <c r="E56" s="79">
        <v>-0.91457551565238271</v>
      </c>
      <c r="F56" s="76">
        <v>1.2216463267067379</v>
      </c>
      <c r="G56" s="75">
        <v>8.6165629487799933E-2</v>
      </c>
      <c r="H56" s="81">
        <v>4.133877876282499</v>
      </c>
      <c r="I56" s="79">
        <v>1.1580502215657429</v>
      </c>
      <c r="J56" s="82">
        <v>8.1622338745340972</v>
      </c>
      <c r="K56" s="141">
        <v>8.7423149114593848</v>
      </c>
      <c r="L56" s="81">
        <v>9.0843282341396137</v>
      </c>
      <c r="M56" s="76">
        <v>2.2459064360547343</v>
      </c>
      <c r="N56" s="75">
        <v>2.4375114914507723</v>
      </c>
      <c r="O56" s="74">
        <v>0.67997618242223701</v>
      </c>
      <c r="P56" s="82">
        <v>7.8645559445180702</v>
      </c>
      <c r="Q56" s="141">
        <v>0.59167221076024101</v>
      </c>
      <c r="R56" s="81">
        <v>3.58219322448736</v>
      </c>
      <c r="S56" s="76">
        <v>419.77714285714274</v>
      </c>
    </row>
    <row r="57" spans="1:19" ht="14.25" customHeight="1">
      <c r="A57" s="60"/>
      <c r="B57" s="61">
        <v>10</v>
      </c>
      <c r="C57" s="152"/>
      <c r="D57" s="64">
        <v>2.8939198553183942</v>
      </c>
      <c r="E57" s="67">
        <v>4.449293393600473</v>
      </c>
      <c r="F57" s="64">
        <v>4.1497335487401976</v>
      </c>
      <c r="G57" s="75">
        <v>0.97570308016070584</v>
      </c>
      <c r="H57" s="81">
        <v>4.6806822689408945</v>
      </c>
      <c r="I57" s="67">
        <v>3.2416330821797734</v>
      </c>
      <c r="J57" s="70">
        <v>10.557918438829116</v>
      </c>
      <c r="K57" s="116">
        <v>8.5800798734878967</v>
      </c>
      <c r="L57" s="69">
        <v>8.8539654658221174</v>
      </c>
      <c r="M57" s="64">
        <v>1.82258104204569</v>
      </c>
      <c r="N57" s="63">
        <v>2.1649817739551436</v>
      </c>
      <c r="O57" s="62">
        <v>0.11652804321640201</v>
      </c>
      <c r="P57" s="70">
        <v>8.3184663720439609</v>
      </c>
      <c r="Q57" s="116">
        <v>-0.85016939971638295</v>
      </c>
      <c r="R57" s="69">
        <v>3.46819131578469</v>
      </c>
      <c r="S57" s="64">
        <v>432.69282608695647</v>
      </c>
    </row>
    <row r="58" spans="1:19" ht="14.25" customHeight="1">
      <c r="A58" s="72"/>
      <c r="B58" s="73">
        <v>11</v>
      </c>
      <c r="C58" s="150">
        <v>4.0969812324088029</v>
      </c>
      <c r="D58" s="76">
        <v>2.4312408563506249</v>
      </c>
      <c r="E58" s="79">
        <v>0.8876192233051583</v>
      </c>
      <c r="F58" s="76">
        <v>1.8894166975401694</v>
      </c>
      <c r="G58" s="75">
        <v>0.2557787040545545</v>
      </c>
      <c r="H58" s="81">
        <v>4.1736391377104054</v>
      </c>
      <c r="I58" s="79">
        <v>-3.3944331296675845E-2</v>
      </c>
      <c r="J58" s="82">
        <v>11.694058154235144</v>
      </c>
      <c r="K58" s="141">
        <v>8.2176493561929043</v>
      </c>
      <c r="L58" s="81">
        <v>8.6305852071898155</v>
      </c>
      <c r="M58" s="76">
        <v>1.0446099093911032</v>
      </c>
      <c r="N58" s="75">
        <v>1.614516546246314</v>
      </c>
      <c r="O58" s="74">
        <v>0.24575481558850601</v>
      </c>
      <c r="P58" s="82">
        <v>8.5229919521564703</v>
      </c>
      <c r="Q58" s="141">
        <v>-4.1820946880988296E-3</v>
      </c>
      <c r="R58" s="81">
        <v>4.1761288251493101</v>
      </c>
      <c r="S58" s="76">
        <v>411.62547619047621</v>
      </c>
    </row>
    <row r="59" spans="1:19" ht="14.25" customHeight="1" thickBot="1">
      <c r="A59" s="83"/>
      <c r="B59" s="84">
        <v>12</v>
      </c>
      <c r="C59" s="153"/>
      <c r="D59" s="87">
        <v>6.7900414272400011</v>
      </c>
      <c r="E59" s="88">
        <v>7.9691903116457352</v>
      </c>
      <c r="F59" s="87">
        <v>11.954378600959803</v>
      </c>
      <c r="G59" s="85">
        <v>-0.19843144665973034</v>
      </c>
      <c r="H59" s="90">
        <v>4.5328582739509127</v>
      </c>
      <c r="I59" s="88">
        <v>0.16977928692700761</v>
      </c>
      <c r="J59" s="91">
        <v>11.152976639035405</v>
      </c>
      <c r="K59" s="154">
        <v>8.0797300803870211</v>
      </c>
      <c r="L59" s="90">
        <v>8.836775833464765</v>
      </c>
      <c r="M59" s="87">
        <v>0.46450993379865135</v>
      </c>
      <c r="N59" s="86">
        <v>0.89909183322358643</v>
      </c>
      <c r="O59" s="85">
        <v>0.7</v>
      </c>
      <c r="P59" s="91">
        <v>7.5</v>
      </c>
      <c r="Q59" s="154">
        <v>0.89778623226939303</v>
      </c>
      <c r="R59" s="90">
        <v>2.80869305478662</v>
      </c>
      <c r="S59" s="87">
        <v>404.58300000000008</v>
      </c>
    </row>
    <row r="60" spans="1:19" ht="14.25" customHeight="1">
      <c r="A60" s="49">
        <v>2025</v>
      </c>
      <c r="B60" s="50">
        <v>1</v>
      </c>
      <c r="C60" s="149"/>
      <c r="D60" s="53">
        <v>3.3277451570958405</v>
      </c>
      <c r="E60" s="56">
        <v>3.3846525561038954</v>
      </c>
      <c r="F60" s="53">
        <v>0.43536040875877813</v>
      </c>
      <c r="G60" s="52">
        <v>1.0604052262829011</v>
      </c>
      <c r="H60" s="58">
        <v>4.9351160047188314</v>
      </c>
      <c r="I60" s="56">
        <v>2.2485875706214742</v>
      </c>
      <c r="J60" s="59">
        <v>12.710967179423305</v>
      </c>
      <c r="K60" s="127">
        <v>8.0230055082000646</v>
      </c>
      <c r="L60" s="58">
        <v>8.6809674402192556</v>
      </c>
      <c r="M60" s="53">
        <v>0.84695196441531007</v>
      </c>
      <c r="N60" s="52">
        <v>1.3014085566383393</v>
      </c>
      <c r="O60" s="51">
        <v>1.61660801360901</v>
      </c>
      <c r="P60" s="59">
        <v>8.3814515793543301</v>
      </c>
      <c r="Q60" s="127">
        <v>0.54283561802721503</v>
      </c>
      <c r="R60" s="58">
        <v>3.2780881443512002</v>
      </c>
      <c r="S60" s="53">
        <v>407.21568181818179</v>
      </c>
    </row>
    <row r="61" spans="1:19" ht="14.15" customHeight="1">
      <c r="A61" s="60"/>
      <c r="B61" s="61">
        <v>2</v>
      </c>
      <c r="C61" s="150">
        <v>2.9272438148314039</v>
      </c>
      <c r="D61" s="64">
        <v>0.31195371691674634</v>
      </c>
      <c r="E61" s="67">
        <v>-1.1849378409269362</v>
      </c>
      <c r="F61" s="64">
        <v>-6.6078509177575189</v>
      </c>
      <c r="G61" s="63">
        <v>0.39347948285552992</v>
      </c>
      <c r="H61" s="69">
        <v>4.7302580140734962</v>
      </c>
      <c r="I61" s="67">
        <v>-0.81776991932809295</v>
      </c>
      <c r="J61" s="70">
        <v>8.6167251603533899</v>
      </c>
      <c r="K61" s="116">
        <v>8.382215393986856</v>
      </c>
      <c r="L61" s="69">
        <v>9.1662235503314022</v>
      </c>
      <c r="M61" s="64">
        <v>0.8029155063146165</v>
      </c>
      <c r="N61" s="63">
        <v>0.93737117483299048</v>
      </c>
      <c r="O61" s="62">
        <v>9.4928858395926199E-2</v>
      </c>
      <c r="P61" s="70">
        <v>8.8113812798857207</v>
      </c>
      <c r="Q61" s="116">
        <v>-0.29663563949194899</v>
      </c>
      <c r="R61" s="69">
        <v>3.8890708606618398</v>
      </c>
      <c r="S61" s="64">
        <v>423.16779999999989</v>
      </c>
    </row>
    <row r="62" spans="1:19" ht="14.25" customHeight="1">
      <c r="A62" s="72"/>
      <c r="B62" s="73">
        <v>3</v>
      </c>
      <c r="C62" s="151"/>
      <c r="D62" s="76">
        <v>4.927883606218586</v>
      </c>
      <c r="E62" s="79">
        <v>5.3805995643953386</v>
      </c>
      <c r="F62" s="76">
        <v>5.8150248835785234</v>
      </c>
      <c r="G62" s="75">
        <v>0.50391937290035216</v>
      </c>
      <c r="H62" s="81">
        <v>4.8685491723466479</v>
      </c>
      <c r="I62" s="79">
        <v>0.37883008356547343</v>
      </c>
      <c r="J62" s="82">
        <v>5.901022687198787</v>
      </c>
      <c r="K62" s="141">
        <v>8.7089485873871357</v>
      </c>
      <c r="L62" s="81">
        <v>9.3601626944788681</v>
      </c>
      <c r="M62" s="76">
        <v>0.8954960609353968</v>
      </c>
      <c r="N62" s="75">
        <v>0.86105786889276725</v>
      </c>
      <c r="O62" s="74">
        <v>0.49964467532663798</v>
      </c>
      <c r="P62" s="82">
        <v>8.25261777989523</v>
      </c>
      <c r="Q62" s="141">
        <v>-1.11323383581441E-3</v>
      </c>
      <c r="R62" s="81">
        <v>3.2290745328296802</v>
      </c>
      <c r="S62" s="76">
        <v>441.39414285714292</v>
      </c>
    </row>
    <row r="63" spans="1:19" ht="14.25" customHeight="1">
      <c r="A63" s="60"/>
      <c r="B63" s="61">
        <v>4</v>
      </c>
      <c r="C63" s="152"/>
      <c r="D63" s="64">
        <v>3.8776905480210289</v>
      </c>
      <c r="E63" s="67">
        <v>-0.32961771732215039</v>
      </c>
      <c r="F63" s="64">
        <v>10.640373898524103</v>
      </c>
      <c r="G63" s="63">
        <v>0.1949860724233865</v>
      </c>
      <c r="H63" s="69">
        <v>4.5234405269275468</v>
      </c>
      <c r="I63" s="67">
        <v>-0.87690087690088792</v>
      </c>
      <c r="J63" s="70">
        <v>1.8766756032171594</v>
      </c>
      <c r="K63" s="116">
        <v>8.8410980092718265</v>
      </c>
      <c r="L63" s="69">
        <v>9.4767834785399661</v>
      </c>
      <c r="M63" s="64">
        <v>0.56311181412640465</v>
      </c>
      <c r="N63" s="63">
        <v>0.2142767376839938</v>
      </c>
      <c r="O63" s="62">
        <v>0.33003844885102201</v>
      </c>
      <c r="P63" s="70">
        <v>8.1549975551378893</v>
      </c>
      <c r="Q63" s="116">
        <v>0.136512518744247</v>
      </c>
      <c r="R63" s="69">
        <v>3.4799708219487302</v>
      </c>
      <c r="S63" s="64">
        <v>416.94785000000002</v>
      </c>
    </row>
    <row r="64" spans="1:19" ht="14.25" customHeight="1">
      <c r="A64" s="60"/>
      <c r="B64" s="61">
        <v>5</v>
      </c>
      <c r="C64" s="150">
        <v>3.7345370469376693</v>
      </c>
      <c r="D64" s="64">
        <v>3.9330468127219076</v>
      </c>
      <c r="E64" s="67">
        <v>2.8122095272858694</v>
      </c>
      <c r="F64" s="64">
        <v>10.43040145903722</v>
      </c>
      <c r="G64" s="63">
        <v>0.19460661662498158</v>
      </c>
      <c r="H64" s="69">
        <v>4.4435857805255052</v>
      </c>
      <c r="I64" s="67">
        <v>0.43673012318028448</v>
      </c>
      <c r="J64" s="70">
        <v>1.6202130070246845</v>
      </c>
      <c r="K64" s="116">
        <v>8.9430136868653136</v>
      </c>
      <c r="L64" s="69">
        <v>9.4808688268783268</v>
      </c>
      <c r="M64" s="64">
        <v>0.84918476589168623</v>
      </c>
      <c r="N64" s="63">
        <v>0.15608385672380987</v>
      </c>
      <c r="O64" s="62">
        <v>0.32298644747057498</v>
      </c>
      <c r="P64" s="70">
        <v>8.0581906433342905</v>
      </c>
      <c r="Q64" s="116">
        <v>0.124333999127546</v>
      </c>
      <c r="R64" s="69">
        <v>3.4550928911065699</v>
      </c>
      <c r="S64" s="64">
        <v>432.26339999999993</v>
      </c>
    </row>
    <row r="65" spans="1:19" ht="14.25" customHeight="1">
      <c r="A65" s="72"/>
      <c r="B65" s="73">
        <v>6</v>
      </c>
      <c r="C65" s="151"/>
      <c r="D65" s="76">
        <v>3.3756014789799726</v>
      </c>
      <c r="E65" s="79">
        <v>12.101005102472829</v>
      </c>
      <c r="F65" s="76">
        <v>-3.8714267448328066</v>
      </c>
      <c r="G65" s="75">
        <v>-0.40695523492415564</v>
      </c>
      <c r="H65" s="81">
        <v>4.1191258944111464</v>
      </c>
      <c r="I65" s="79">
        <v>1.2543204370609962</v>
      </c>
      <c r="J65" s="82">
        <v>4.553304167626071</v>
      </c>
      <c r="K65" s="141">
        <v>8.8926605848440392</v>
      </c>
      <c r="L65" s="81">
        <v>9.5352035197489311</v>
      </c>
      <c r="M65" s="76">
        <v>0.59915120133700039</v>
      </c>
      <c r="N65" s="75">
        <v>1.514612261788173E-3</v>
      </c>
      <c r="O65" s="74">
        <v>0.68329549283925295</v>
      </c>
      <c r="P65" s="82">
        <v>7.5076677313846298</v>
      </c>
      <c r="Q65" s="141">
        <v>1.1008801321853201</v>
      </c>
      <c r="R65" s="81">
        <v>3.2626906323545599</v>
      </c>
      <c r="S65" s="76">
        <v>446.05104761904761</v>
      </c>
    </row>
    <row r="66" spans="1:19" ht="14.25" customHeight="1">
      <c r="A66" s="60"/>
      <c r="B66" s="61">
        <v>7</v>
      </c>
      <c r="C66" s="152"/>
      <c r="D66" s="172">
        <v>1.596850107540182</v>
      </c>
      <c r="E66" s="67">
        <v>2.7184353160713881</v>
      </c>
      <c r="F66" s="64">
        <v>-0.71734531664580103</v>
      </c>
      <c r="G66" s="63">
        <v>0.87295690936106674</v>
      </c>
      <c r="H66" s="69">
        <v>4.2518475861407001</v>
      </c>
      <c r="I66" s="67">
        <v>1.1727137587402847</v>
      </c>
      <c r="J66" s="70">
        <v>5.6152652451290086</v>
      </c>
      <c r="K66" s="116">
        <v>8.6989792816425471</v>
      </c>
      <c r="L66" s="69">
        <v>9.240587300101593</v>
      </c>
      <c r="M66" s="64">
        <v>0.80304868930081152</v>
      </c>
      <c r="N66" s="63">
        <v>0.78670718404594275</v>
      </c>
      <c r="O66" s="62">
        <v>0.49632545555768898</v>
      </c>
      <c r="P66" s="70">
        <v>6.3347316435849299</v>
      </c>
      <c r="Q66" s="116">
        <v>-0.37996950664235302</v>
      </c>
      <c r="R66" s="69">
        <v>1.99019183372526</v>
      </c>
      <c r="S66" s="64">
        <v>443.53269565217391</v>
      </c>
    </row>
    <row r="67" spans="1:19" ht="14.25" customHeight="1">
      <c r="A67" s="72"/>
      <c r="B67" s="73">
        <v>8</v>
      </c>
      <c r="C67" s="150">
        <v>1.7045861838653087</v>
      </c>
      <c r="D67" s="76">
        <v>0.26960938318449923</v>
      </c>
      <c r="E67" s="79">
        <v>1.8123460273379743</v>
      </c>
      <c r="F67" s="76">
        <v>-6.328578790506068</v>
      </c>
      <c r="G67" s="75">
        <v>3.6825630638914753E-2</v>
      </c>
      <c r="H67" s="81">
        <v>4.0306366682623107</v>
      </c>
      <c r="I67" s="79">
        <v>0.27209403569874446</v>
      </c>
      <c r="J67" s="82">
        <v>8.8685376661743032</v>
      </c>
      <c r="K67" s="141">
        <v>8.5611287247469381</v>
      </c>
      <c r="L67" s="81">
        <v>8.9456662285730424</v>
      </c>
      <c r="M67" s="76">
        <v>0.92287610760524164</v>
      </c>
      <c r="N67" s="75">
        <v>1.2997565901925245</v>
      </c>
      <c r="O67" s="74">
        <v>0.19352733683377599</v>
      </c>
      <c r="P67" s="82">
        <v>6.1341509926900804</v>
      </c>
      <c r="Q67" s="141">
        <v>0.15828277538694199</v>
      </c>
      <c r="R67" s="81">
        <v>2.0220782042690502</v>
      </c>
      <c r="S67" s="76">
        <v>437.52839999999998</v>
      </c>
    </row>
    <row r="68" spans="1:19" ht="14.25" customHeight="1">
      <c r="A68" s="72"/>
      <c r="B68" s="73">
        <v>9</v>
      </c>
      <c r="C68" s="151"/>
      <c r="D68" s="76">
        <v>3.2961209339883002</v>
      </c>
      <c r="E68" s="79">
        <v>4.910718121191926</v>
      </c>
      <c r="F68" s="76">
        <v>-1.8563000585563594</v>
      </c>
      <c r="G68" s="75">
        <v>0.44174489232469138</v>
      </c>
      <c r="H68" s="81">
        <v>4.4002295771953248</v>
      </c>
      <c r="I68" s="79">
        <v>1.7149679800282147</v>
      </c>
      <c r="J68" s="82">
        <v>9.4679049120962375</v>
      </c>
      <c r="K68" s="141">
        <v>8.5289492688114805</v>
      </c>
      <c r="L68" s="81">
        <v>8.7900482295349409</v>
      </c>
      <c r="M68" s="76">
        <v>1.2153844821916726</v>
      </c>
      <c r="N68" s="75">
        <v>1.452031790688979</v>
      </c>
      <c r="O68" s="74">
        <v>0.423920715268711</v>
      </c>
      <c r="P68" s="82">
        <v>5.8642241348992696</v>
      </c>
      <c r="Q68" s="141">
        <v>-1.8883778881473301E-2</v>
      </c>
      <c r="R68" s="81">
        <v>1.4028401544949001</v>
      </c>
      <c r="S68" s="76">
        <v>451.44831818181825</v>
      </c>
    </row>
    <row r="69" spans="1:19" ht="14.25" customHeight="1">
      <c r="A69" s="60"/>
      <c r="B69" s="61">
        <v>10</v>
      </c>
      <c r="C69" s="152"/>
      <c r="D69" s="64">
        <v>2.0572659006864225</v>
      </c>
      <c r="E69" s="67">
        <v>-0.54573366366712506</v>
      </c>
      <c r="F69" s="64">
        <v>-0.85077112120544029</v>
      </c>
      <c r="G69" s="75">
        <v>4.5812717610416165E-2</v>
      </c>
      <c r="H69" s="81">
        <v>3.4388025767336128</v>
      </c>
      <c r="I69" s="67">
        <v>3.4628107992743518</v>
      </c>
      <c r="J69" s="70">
        <v>9.7024213622991731</v>
      </c>
      <c r="K69" s="116">
        <v>8.4476619428872475</v>
      </c>
      <c r="L69" s="69">
        <v>8.5998408974316636</v>
      </c>
      <c r="M69" s="64">
        <v>1.3390647572842695</v>
      </c>
      <c r="N69" s="63">
        <v>1.4858501540073732</v>
      </c>
      <c r="O69" s="62">
        <v>0.18349204830721</v>
      </c>
      <c r="P69" s="70">
        <v>5.9350325476804597</v>
      </c>
      <c r="Q69" s="116">
        <v>0.141231862963309</v>
      </c>
      <c r="R69" s="69">
        <v>2.4167693075739098</v>
      </c>
      <c r="S69" s="64">
        <v>485.16347826086957</v>
      </c>
    </row>
    <row r="70" spans="1:19" ht="14.25" customHeight="1">
      <c r="A70" s="72"/>
      <c r="B70" s="73">
        <v>11</v>
      </c>
      <c r="C70" s="150">
        <v>1.5503243180385207</v>
      </c>
      <c r="D70" s="76">
        <v>1.3711953860989778</v>
      </c>
      <c r="E70" s="79">
        <v>-0.69575479283079389</v>
      </c>
      <c r="F70" s="76">
        <v>-1.3277739919555387</v>
      </c>
      <c r="G70" s="75">
        <v>0.25643373935342328</v>
      </c>
      <c r="H70" s="81">
        <v>3.4394784087687702</v>
      </c>
      <c r="I70" s="79">
        <v>-0.79933989995357724</v>
      </c>
      <c r="J70" s="82">
        <v>8.8624787775891445</v>
      </c>
      <c r="K70" s="141">
        <v>8.4243435086445437</v>
      </c>
      <c r="L70" s="81">
        <v>8.8957903117356114</v>
      </c>
      <c r="M70" s="76">
        <v>1.4736711603656749</v>
      </c>
      <c r="N70" s="75">
        <v>1.245152122560178</v>
      </c>
      <c r="O70" s="74">
        <v>0.31364536928091302</v>
      </c>
      <c r="P70" s="82">
        <v>6.0067761145608198</v>
      </c>
      <c r="Q70" s="141">
        <v>5.33204483267102E-2</v>
      </c>
      <c r="R70" s="81">
        <v>2.4756640174319098</v>
      </c>
      <c r="S70" s="76">
        <v>489.91505000000006</v>
      </c>
    </row>
    <row r="71" spans="1:19" ht="14.25" customHeight="1" thickBot="1">
      <c r="A71" s="83"/>
      <c r="B71" s="84">
        <v>12</v>
      </c>
      <c r="C71" s="153"/>
      <c r="D71" s="87">
        <v>1.2666989233431458</v>
      </c>
      <c r="E71" s="88">
        <v>0.42424092736650376</v>
      </c>
      <c r="F71" s="87">
        <v>-5.1452299158078585</v>
      </c>
      <c r="G71" s="85">
        <v>-0.19183337900794406</v>
      </c>
      <c r="H71" s="90">
        <v>3.4463169854194176</v>
      </c>
      <c r="I71" s="88">
        <v>3.8313578706591578</v>
      </c>
      <c r="J71" s="91">
        <v>12.841807909604519</v>
      </c>
      <c r="K71" s="154">
        <v>8.0495136520870076</v>
      </c>
      <c r="L71" s="90">
        <v>8.5704083492479359</v>
      </c>
      <c r="M71" s="87">
        <v>1.7633368448179088</v>
      </c>
      <c r="N71" s="86">
        <v>1.7967889286077954</v>
      </c>
      <c r="O71" s="85">
        <v>0.74950367651363003</v>
      </c>
      <c r="P71" s="91">
        <v>6.0611333857266203</v>
      </c>
      <c r="Q71" s="154">
        <v>0.94341923093517199</v>
      </c>
      <c r="R71" s="90">
        <v>2.5220106422093398</v>
      </c>
      <c r="S71" s="87">
        <v>535.3726190476192</v>
      </c>
    </row>
    <row r="72" spans="1:19" ht="14.25" customHeight="1">
      <c r="A72" s="49">
        <v>2026</v>
      </c>
      <c r="B72" s="50">
        <v>1</v>
      </c>
      <c r="C72" s="149"/>
      <c r="D72" s="53">
        <v>-0.93052994395143029</v>
      </c>
      <c r="E72" s="56">
        <v>-3.7358533832937524</v>
      </c>
      <c r="F72" s="53">
        <v>0.26161263000445967</v>
      </c>
      <c r="G72" s="52">
        <v>0.41186161449751069</v>
      </c>
      <c r="H72" s="58">
        <v>2.7824620573355885</v>
      </c>
      <c r="I72" s="56">
        <v>3.4646773143744092</v>
      </c>
      <c r="J72" s="59">
        <v>14.183887722400268</v>
      </c>
      <c r="K72" s="127">
        <v>8.284909637287436</v>
      </c>
      <c r="L72" s="58">
        <v>8.9663171298402524</v>
      </c>
      <c r="M72" s="53">
        <v>1.4489247148792961</v>
      </c>
      <c r="N72" s="52">
        <v>1.1600493018359748</v>
      </c>
      <c r="O72" s="51">
        <v>0.51910486241153497</v>
      </c>
      <c r="P72" s="59">
        <v>4.9156274454493998</v>
      </c>
      <c r="Q72" s="127">
        <v>0.106521668553716</v>
      </c>
      <c r="R72" s="58">
        <v>2.0771078990521099</v>
      </c>
      <c r="S72" s="53">
        <v>593.7018095238094</v>
      </c>
    </row>
    <row r="73" spans="1:19" ht="14.15" customHeight="1">
      <c r="A73" s="60"/>
      <c r="B73" s="61">
        <v>2</v>
      </c>
      <c r="C73" s="150">
        <v>-0.477331441440354</v>
      </c>
      <c r="D73" s="64">
        <v>-0.30968774441881841</v>
      </c>
      <c r="E73" s="67">
        <v>-3.1858800421458278</v>
      </c>
      <c r="F73" s="64">
        <v>0.38181781048256536</v>
      </c>
      <c r="G73" s="63">
        <v>-9.1149393856460037E-3</v>
      </c>
      <c r="H73" s="69">
        <v>2.3702874206793734</v>
      </c>
      <c r="I73" s="67">
        <v>-1.9549963706750551</v>
      </c>
      <c r="J73" s="70">
        <v>12.874651810584957</v>
      </c>
      <c r="K73" s="116">
        <v>8.3301283894454521</v>
      </c>
      <c r="L73" s="69">
        <v>8.8371552446444834</v>
      </c>
      <c r="M73" s="64">
        <v>0.95095819211512556</v>
      </c>
      <c r="N73" s="63">
        <v>1.0083513395310328</v>
      </c>
      <c r="O73" s="62">
        <v>0.170643570186746</v>
      </c>
      <c r="P73" s="70">
        <v>4.9949886736852598</v>
      </c>
      <c r="Q73" s="116">
        <v>0.18057452919655301</v>
      </c>
      <c r="R73" s="69">
        <v>2.5656795153880201</v>
      </c>
      <c r="S73" s="64">
        <v>588.21084999999994</v>
      </c>
    </row>
    <row r="74" spans="1:19" ht="14.25" customHeight="1">
      <c r="A74" s="72"/>
      <c r="B74" s="73">
        <v>3</v>
      </c>
      <c r="C74" s="151"/>
      <c r="D74" s="76">
        <v>-0.20042612820264649</v>
      </c>
      <c r="E74" s="79">
        <v>-4.3484218962875021</v>
      </c>
      <c r="F74" s="76">
        <v>-3.6356367555845481</v>
      </c>
      <c r="G74" s="75">
        <v>0.9571558796718227</v>
      </c>
      <c r="H74" s="81">
        <v>2.831940575673153</v>
      </c>
      <c r="I74" s="79">
        <v>2.0630768471447514</v>
      </c>
      <c r="J74" s="82">
        <v>14.768564768564762</v>
      </c>
      <c r="K74" s="141">
        <v>8.9302411087251876</v>
      </c>
      <c r="L74" s="81">
        <v>9.56808764837435</v>
      </c>
      <c r="M74" s="76">
        <v>0.72723073868603549</v>
      </c>
      <c r="N74" s="75">
        <v>0.48306460725640044</v>
      </c>
      <c r="O74" s="74">
        <v>0.65708376222099996</v>
      </c>
      <c r="P74" s="82">
        <v>5.15947000293444</v>
      </c>
      <c r="Q74" s="141">
        <v>-0.297909625193782</v>
      </c>
      <c r="R74" s="81">
        <v>2.26126489096798</v>
      </c>
      <c r="S74" s="76">
        <v>566.94418181818173</v>
      </c>
    </row>
    <row r="75" spans="1:19" ht="14.25" customHeight="1">
      <c r="A75" s="60"/>
      <c r="B75" s="61">
        <v>4</v>
      </c>
      <c r="C75" s="152"/>
      <c r="D75" s="64">
        <v>-1.1780728266310381</v>
      </c>
      <c r="E75" s="67">
        <v>-2.5389751127893989</v>
      </c>
      <c r="F75" s="64">
        <v>-8.832070421026895</v>
      </c>
      <c r="G75" s="63">
        <v>1.2911963882618505</v>
      </c>
      <c r="H75" s="69">
        <v>3.9570012047076331</v>
      </c>
      <c r="I75" s="67">
        <v>1.6151651433821801</v>
      </c>
      <c r="J75" s="70">
        <v>17.653975363941775</v>
      </c>
      <c r="K75" s="116">
        <v>9.1087288999949685</v>
      </c>
      <c r="L75" s="69">
        <v>9.6540977988099677</v>
      </c>
      <c r="M75" s="64">
        <v>1.0263444078579598</v>
      </c>
      <c r="N75" s="63">
        <v>0.72974396676084297</v>
      </c>
      <c r="O75" s="62">
        <v>0.805761069907174</v>
      </c>
      <c r="P75" s="70">
        <v>5.6580917464532199</v>
      </c>
      <c r="Q75" s="116">
        <v>-0.47281526336270302</v>
      </c>
      <c r="R75" s="69">
        <v>1.63900805213708</v>
      </c>
      <c r="S75" s="64">
        <v>584.74305000000004</v>
      </c>
    </row>
    <row r="76" spans="1:19" ht="14.25" customHeight="1">
      <c r="A76" s="60"/>
      <c r="B76" s="61">
        <v>5</v>
      </c>
      <c r="C76" s="150"/>
      <c r="D76" s="64">
        <v>-0.90053934602302155</v>
      </c>
      <c r="E76" s="67">
        <v>-7.2493676313652333</v>
      </c>
      <c r="F76" s="64">
        <v>-10.607134844198828</v>
      </c>
      <c r="G76" s="63">
        <v>0.16937065430557841</v>
      </c>
      <c r="H76" s="69">
        <v>3.9308176100628867</v>
      </c>
      <c r="I76" s="67">
        <v>2.8315804501975128</v>
      </c>
      <c r="J76" s="70">
        <v>20.459360017839234</v>
      </c>
      <c r="K76" s="116">
        <v>9.437821353587541</v>
      </c>
      <c r="L76" s="69">
        <v>9.7502915424013263</v>
      </c>
      <c r="M76" s="64">
        <v>1.3011502500144045</v>
      </c>
      <c r="N76" s="63">
        <v>0.75067534609967179</v>
      </c>
      <c r="O76" s="62">
        <v>1.9218044108367101</v>
      </c>
      <c r="P76" s="70">
        <v>7.3419337156879196</v>
      </c>
      <c r="Q76" s="116">
        <v>1.7466587178703601</v>
      </c>
      <c r="R76" s="69">
        <v>3.2858751878817301</v>
      </c>
      <c r="S76" s="64">
        <v>612.67384210526325</v>
      </c>
    </row>
    <row r="77" spans="1:19" ht="14.25" customHeight="1">
      <c r="A77" s="72"/>
      <c r="B77" s="73">
        <v>6</v>
      </c>
      <c r="C77" s="151"/>
      <c r="D77" s="76">
        <v>2.4112286035007147</v>
      </c>
      <c r="E77" s="79">
        <v>-3.1736769398828191</v>
      </c>
      <c r="F77" s="76">
        <v>5.9663040737665929</v>
      </c>
      <c r="G77" s="75">
        <v>-1.7798344753949813E-2</v>
      </c>
      <c r="H77" s="81">
        <v>4.3369242199108315</v>
      </c>
      <c r="I77" s="79">
        <v>0.59237319511291631</v>
      </c>
      <c r="J77" s="82">
        <v>19.671860375488649</v>
      </c>
      <c r="K77" s="141">
        <v>9.4405847981735089</v>
      </c>
      <c r="L77" s="81">
        <v>9.3911396196260704</v>
      </c>
      <c r="M77" s="76">
        <v>1.4876520489721656</v>
      </c>
      <c r="N77" s="75">
        <v>0.87730010292097482</v>
      </c>
      <c r="O77" s="74">
        <v>0.99435987755678301</v>
      </c>
      <c r="P77" s="82">
        <v>7.6735701843018802</v>
      </c>
      <c r="Q77" s="141">
        <v>1.0152833276064099</v>
      </c>
      <c r="R77" s="81">
        <v>3.1984284627626098</v>
      </c>
      <c r="S77" s="76">
        <v>616.30809523809523</v>
      </c>
    </row>
    <row r="78" spans="1:19" ht="14.25" customHeight="1">
      <c r="A78" s="60"/>
      <c r="B78" s="61">
        <v>7</v>
      </c>
      <c r="C78" s="152"/>
      <c r="D78" s="172"/>
      <c r="E78" s="67"/>
      <c r="F78" s="64"/>
      <c r="G78" s="63">
        <v>8.9007565643095532E-2</v>
      </c>
      <c r="H78" s="69">
        <v>3.5260541336770368</v>
      </c>
      <c r="I78" s="67"/>
      <c r="J78" s="70"/>
      <c r="K78" s="116"/>
      <c r="L78" s="69"/>
      <c r="M78" s="64"/>
      <c r="N78" s="63"/>
      <c r="O78" s="62"/>
      <c r="P78" s="70"/>
      <c r="Q78" s="116"/>
      <c r="R78" s="69"/>
      <c r="S78" s="64">
        <v>613.49173913043478</v>
      </c>
    </row>
    <row r="79" spans="1:19" ht="14.25" customHeight="1">
      <c r="A79" s="72"/>
      <c r="B79" s="73">
        <v>8</v>
      </c>
      <c r="C79" s="150"/>
      <c r="D79" s="76"/>
      <c r="E79" s="79"/>
      <c r="F79" s="76"/>
      <c r="G79" s="75"/>
      <c r="H79" s="81"/>
      <c r="I79" s="79"/>
      <c r="J79" s="82"/>
      <c r="K79" s="141"/>
      <c r="L79" s="81"/>
      <c r="M79" s="76"/>
      <c r="N79" s="75"/>
      <c r="O79" s="74"/>
      <c r="P79" s="82"/>
      <c r="Q79" s="141"/>
      <c r="R79" s="81"/>
      <c r="S79" s="76"/>
    </row>
    <row r="80" spans="1:19" ht="14.25" customHeight="1">
      <c r="A80" s="72"/>
      <c r="B80" s="73">
        <v>9</v>
      </c>
      <c r="C80" s="151"/>
      <c r="D80" s="76"/>
      <c r="E80" s="79"/>
      <c r="F80" s="76"/>
      <c r="G80" s="75"/>
      <c r="H80" s="81"/>
      <c r="I80" s="79"/>
      <c r="J80" s="82"/>
      <c r="K80" s="141"/>
      <c r="L80" s="81"/>
      <c r="M80" s="76"/>
      <c r="N80" s="75"/>
      <c r="O80" s="74"/>
      <c r="P80" s="82"/>
      <c r="Q80" s="141"/>
      <c r="R80" s="81"/>
      <c r="S80" s="76"/>
    </row>
    <row r="81" spans="1:19" ht="14.25" customHeight="1">
      <c r="A81" s="60"/>
      <c r="B81" s="61">
        <v>10</v>
      </c>
      <c r="C81" s="152"/>
      <c r="D81" s="64"/>
      <c r="E81" s="67"/>
      <c r="F81" s="64"/>
      <c r="G81" s="75"/>
      <c r="H81" s="81"/>
      <c r="I81" s="67"/>
      <c r="J81" s="70"/>
      <c r="K81" s="116"/>
      <c r="L81" s="69"/>
      <c r="M81" s="64"/>
      <c r="N81" s="63"/>
      <c r="O81" s="62"/>
      <c r="P81" s="70"/>
      <c r="Q81" s="116"/>
      <c r="R81" s="69"/>
      <c r="S81" s="64"/>
    </row>
    <row r="82" spans="1:19" ht="14.25" customHeight="1">
      <c r="A82" s="72"/>
      <c r="B82" s="73">
        <v>11</v>
      </c>
      <c r="C82" s="150"/>
      <c r="D82" s="76"/>
      <c r="E82" s="79"/>
      <c r="F82" s="76"/>
      <c r="G82" s="75"/>
      <c r="H82" s="81"/>
      <c r="I82" s="79"/>
      <c r="J82" s="82"/>
      <c r="K82" s="141"/>
      <c r="L82" s="81"/>
      <c r="M82" s="76"/>
      <c r="N82" s="75"/>
      <c r="O82" s="74"/>
      <c r="P82" s="82"/>
      <c r="Q82" s="141"/>
      <c r="R82" s="81"/>
      <c r="S82" s="76"/>
    </row>
    <row r="83" spans="1:19" ht="14.25" customHeight="1" thickBot="1">
      <c r="A83" s="83"/>
      <c r="B83" s="84">
        <v>12</v>
      </c>
      <c r="C83" s="153"/>
      <c r="D83" s="87"/>
      <c r="E83" s="88"/>
      <c r="F83" s="87"/>
      <c r="G83" s="85"/>
      <c r="H83" s="90"/>
      <c r="I83" s="88"/>
      <c r="J83" s="91"/>
      <c r="K83" s="154"/>
      <c r="L83" s="90"/>
      <c r="M83" s="87"/>
      <c r="N83" s="86"/>
      <c r="O83" s="85"/>
      <c r="P83" s="91"/>
      <c r="Q83" s="154"/>
      <c r="R83" s="90"/>
      <c r="S83" s="87"/>
    </row>
    <row r="84" spans="1:19" ht="14.25" customHeight="1">
      <c r="A84" s="209"/>
      <c r="B84" s="209"/>
      <c r="C84" s="238"/>
      <c r="D84" s="239"/>
      <c r="E84" s="239"/>
      <c r="F84" s="239"/>
      <c r="G84" s="239"/>
      <c r="H84" s="239"/>
      <c r="I84" s="239"/>
      <c r="J84" s="239"/>
      <c r="K84" s="239"/>
      <c r="L84" s="239"/>
      <c r="M84" s="239"/>
      <c r="N84" s="239"/>
      <c r="O84" s="239"/>
      <c r="P84" s="239"/>
      <c r="Q84" s="239"/>
      <c r="R84" s="239"/>
      <c r="S84" s="239"/>
    </row>
    <row r="85" spans="1:19">
      <c r="A85" s="200" t="s">
        <v>90</v>
      </c>
      <c r="B85" s="240"/>
      <c r="C85" s="240"/>
      <c r="D85" s="240"/>
      <c r="E85" s="240"/>
      <c r="F85" s="240"/>
      <c r="G85" s="241"/>
      <c r="H85" s="241"/>
      <c r="I85" s="240"/>
      <c r="J85" s="240"/>
      <c r="K85" s="240"/>
      <c r="L85" s="240"/>
      <c r="M85" s="240"/>
      <c r="N85" s="240"/>
      <c r="O85" s="240"/>
      <c r="P85" s="240"/>
      <c r="Q85" s="240"/>
      <c r="R85" s="240"/>
      <c r="S85" s="240"/>
    </row>
    <row r="86" spans="1:19">
      <c r="A86" s="200" t="s">
        <v>88</v>
      </c>
      <c r="B86" s="240"/>
      <c r="C86" s="240"/>
      <c r="D86" s="240"/>
      <c r="E86" s="240"/>
      <c r="F86" s="240"/>
      <c r="G86" s="240"/>
      <c r="H86" s="240"/>
      <c r="I86" s="240"/>
      <c r="J86" s="240"/>
      <c r="K86" s="240"/>
      <c r="L86" s="240"/>
      <c r="M86" s="240"/>
      <c r="N86" s="240"/>
      <c r="O86" s="240"/>
      <c r="P86" s="240"/>
      <c r="Q86" s="240"/>
      <c r="R86" s="240"/>
      <c r="S86" s="240"/>
    </row>
    <row r="87" spans="1:19">
      <c r="A87" s="200" t="s">
        <v>42</v>
      </c>
      <c r="B87" s="200"/>
      <c r="C87" s="200"/>
      <c r="D87" s="200"/>
      <c r="E87" s="200"/>
      <c r="F87" s="200"/>
      <c r="G87" s="200"/>
      <c r="H87" s="200"/>
      <c r="I87" s="200"/>
      <c r="J87" s="200"/>
      <c r="K87" s="200"/>
      <c r="L87" s="200"/>
      <c r="M87" s="242"/>
      <c r="N87" s="200"/>
      <c r="O87" s="200"/>
      <c r="P87" s="200"/>
      <c r="Q87" s="200"/>
      <c r="R87" s="200"/>
      <c r="S87" s="200"/>
    </row>
    <row r="88" spans="1:19">
      <c r="A88" s="200"/>
      <c r="B88" s="200"/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</row>
    <row r="89" spans="1:19">
      <c r="A89" s="200"/>
      <c r="B89" s="200"/>
      <c r="C89" s="200"/>
      <c r="D89" s="200"/>
      <c r="E89" s="200"/>
      <c r="F89" s="200"/>
      <c r="G89" s="200"/>
      <c r="H89" s="200"/>
      <c r="I89" s="200"/>
      <c r="J89" s="200"/>
      <c r="K89" s="200"/>
      <c r="L89" s="200"/>
      <c r="M89" s="200"/>
      <c r="N89" s="200"/>
      <c r="O89" s="200"/>
      <c r="P89" s="200"/>
      <c r="Q89" s="200"/>
      <c r="R89" s="200"/>
      <c r="S89" s="200"/>
    </row>
    <row r="90" spans="1:19">
      <c r="A90" s="200"/>
      <c r="B90" s="200"/>
      <c r="C90" s="200"/>
      <c r="D90" s="200"/>
      <c r="E90" s="200"/>
      <c r="F90" s="200"/>
      <c r="G90" s="200"/>
      <c r="H90" s="200"/>
      <c r="I90" s="200"/>
      <c r="J90" s="200"/>
      <c r="K90" s="200"/>
      <c r="L90" s="200"/>
      <c r="M90" s="242"/>
      <c r="N90" s="200"/>
      <c r="O90" s="200"/>
      <c r="P90" s="200"/>
      <c r="Q90" s="200"/>
      <c r="R90" s="200"/>
      <c r="S90" s="200"/>
    </row>
  </sheetData>
  <mergeCells count="12">
    <mergeCell ref="G1:H1"/>
    <mergeCell ref="I1:J1"/>
    <mergeCell ref="K1:L1"/>
    <mergeCell ref="O1:P1"/>
    <mergeCell ref="Q1:R1"/>
    <mergeCell ref="Q3:R3"/>
    <mergeCell ref="K2:L2"/>
    <mergeCell ref="O2:P2"/>
    <mergeCell ref="Q2:R2"/>
    <mergeCell ref="G2:H2"/>
    <mergeCell ref="I2:J2"/>
    <mergeCell ref="O3:P3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95"/>
  <sheetViews>
    <sheetView view="pageBreakPreview" zoomScaleNormal="115" zoomScaleSheetLayoutView="100" workbookViewId="0"/>
  </sheetViews>
  <sheetFormatPr defaultColWidth="8.90625" defaultRowHeight="13"/>
  <cols>
    <col min="1" max="1" width="5.08984375" style="36" customWidth="1"/>
    <col min="2" max="2" width="2.90625" style="36" customWidth="1"/>
    <col min="3" max="6" width="8.6328125" style="36" customWidth="1"/>
    <col min="7" max="7" width="9.7265625" style="36" customWidth="1"/>
    <col min="8" max="13" width="8.7265625" style="36" customWidth="1"/>
    <col min="14" max="15" width="7.6328125" style="36" customWidth="1"/>
    <col min="16" max="17" width="9.7265625" style="36" customWidth="1"/>
    <col min="18" max="16384" width="8.90625" style="36"/>
  </cols>
  <sheetData>
    <row r="1" spans="1:31" ht="14.25" customHeight="1">
      <c r="A1" s="194" t="s">
        <v>0</v>
      </c>
      <c r="B1" s="195" t="s">
        <v>1</v>
      </c>
      <c r="C1" s="199" t="s">
        <v>91</v>
      </c>
      <c r="D1" s="198"/>
      <c r="E1" s="199" t="s">
        <v>92</v>
      </c>
      <c r="F1" s="198"/>
      <c r="G1" s="196" t="s">
        <v>43</v>
      </c>
      <c r="H1" s="199" t="s">
        <v>44</v>
      </c>
      <c r="I1" s="198"/>
      <c r="J1" s="199" t="s">
        <v>45</v>
      </c>
      <c r="K1" s="198"/>
      <c r="L1" s="199" t="s">
        <v>46</v>
      </c>
      <c r="M1" s="198"/>
      <c r="N1" s="199" t="s">
        <v>47</v>
      </c>
      <c r="O1" s="198"/>
      <c r="P1" s="196" t="s">
        <v>48</v>
      </c>
      <c r="Q1" s="195" t="s">
        <v>49</v>
      </c>
    </row>
    <row r="2" spans="1:31" ht="14.25" customHeight="1">
      <c r="A2" s="201"/>
      <c r="B2" s="202"/>
      <c r="C2" s="209"/>
      <c r="D2" s="202"/>
      <c r="E2" s="204"/>
      <c r="F2" s="211"/>
      <c r="G2" s="203" t="s">
        <v>50</v>
      </c>
      <c r="H2" s="205" t="s">
        <v>94</v>
      </c>
      <c r="I2" s="206"/>
      <c r="J2" s="205" t="s">
        <v>93</v>
      </c>
      <c r="K2" s="206"/>
      <c r="L2" s="205" t="s">
        <v>93</v>
      </c>
      <c r="M2" s="206"/>
      <c r="N2" s="201"/>
      <c r="O2" s="202"/>
      <c r="P2" s="212"/>
      <c r="Q2" s="202"/>
    </row>
    <row r="3" spans="1:31" ht="14" customHeight="1" thickBot="1">
      <c r="A3" s="201"/>
      <c r="B3" s="202"/>
      <c r="C3" s="217" t="s">
        <v>26</v>
      </c>
      <c r="D3" s="218" t="s">
        <v>26</v>
      </c>
      <c r="E3" s="216" t="s">
        <v>26</v>
      </c>
      <c r="F3" s="218" t="s">
        <v>26</v>
      </c>
      <c r="G3" s="215" t="s">
        <v>95</v>
      </c>
      <c r="H3" s="216" t="s">
        <v>51</v>
      </c>
      <c r="I3" s="218" t="s">
        <v>26</v>
      </c>
      <c r="J3" s="216" t="s">
        <v>51</v>
      </c>
      <c r="K3" s="218" t="s">
        <v>26</v>
      </c>
      <c r="L3" s="216" t="s">
        <v>51</v>
      </c>
      <c r="M3" s="218" t="s">
        <v>27</v>
      </c>
      <c r="N3" s="216" t="s">
        <v>51</v>
      </c>
      <c r="O3" s="218" t="s">
        <v>51</v>
      </c>
      <c r="P3" s="215" t="s">
        <v>51</v>
      </c>
      <c r="Q3" s="218" t="s">
        <v>51</v>
      </c>
    </row>
    <row r="4" spans="1:31" ht="13.5" thickBot="1">
      <c r="A4" s="107"/>
      <c r="B4" s="243"/>
      <c r="C4" s="169"/>
      <c r="D4" s="168" t="s">
        <v>32</v>
      </c>
      <c r="E4" s="244"/>
      <c r="F4" s="168" t="s">
        <v>32</v>
      </c>
      <c r="G4" s="166" t="s">
        <v>31</v>
      </c>
      <c r="H4" s="169" t="s">
        <v>52</v>
      </c>
      <c r="I4" s="168"/>
      <c r="J4" s="169" t="s">
        <v>52</v>
      </c>
      <c r="K4" s="168"/>
      <c r="L4" s="169" t="s">
        <v>52</v>
      </c>
      <c r="M4" s="168"/>
      <c r="N4" s="169" t="s">
        <v>52</v>
      </c>
      <c r="O4" s="168"/>
      <c r="P4" s="166" t="s">
        <v>32</v>
      </c>
      <c r="Q4" s="171" t="s">
        <v>32</v>
      </c>
    </row>
    <row r="5" spans="1:31">
      <c r="A5" s="25">
        <v>2021</v>
      </c>
      <c r="B5" s="98"/>
      <c r="C5" s="74" t="s">
        <v>35</v>
      </c>
      <c r="D5" s="78">
        <f>D22</f>
        <v>22.164952759331836</v>
      </c>
      <c r="E5" s="74" t="s">
        <v>35</v>
      </c>
      <c r="F5" s="78">
        <f>F22</f>
        <v>9.3255120278250114</v>
      </c>
      <c r="G5" s="99">
        <f>AVERAGE(G11:G22)</f>
        <v>759.06578033439985</v>
      </c>
      <c r="H5" s="95">
        <f>SUM(H11:H22)</f>
        <v>94604.151312263362</v>
      </c>
      <c r="I5" s="96">
        <v>27.801371651390294</v>
      </c>
      <c r="J5" s="95">
        <f>SUM(J11:J22)</f>
        <v>84298.843435984832</v>
      </c>
      <c r="K5" s="96">
        <v>52.97156514099666</v>
      </c>
      <c r="L5" s="95">
        <f>SUM(L11:L22)</f>
        <v>10305.307876278514</v>
      </c>
      <c r="M5" s="96">
        <v>-45.523095167930983</v>
      </c>
      <c r="N5" s="11">
        <f>O21</f>
        <v>-23014.77371951352</v>
      </c>
      <c r="O5" s="78" t="s">
        <v>35</v>
      </c>
      <c r="P5" s="100">
        <f>P22</f>
        <v>51329.829396380002</v>
      </c>
      <c r="Q5" s="100">
        <f>Q22</f>
        <v>235404.930769545</v>
      </c>
    </row>
    <row r="6" spans="1:31">
      <c r="A6" s="37">
        <v>2022</v>
      </c>
      <c r="B6" s="93"/>
      <c r="C6" s="62" t="s">
        <v>35</v>
      </c>
      <c r="D6" s="66">
        <f>D34</f>
        <v>-27.574187491022904</v>
      </c>
      <c r="E6" s="62" t="s">
        <v>35</v>
      </c>
      <c r="F6" s="66">
        <f>F34</f>
        <v>3.8036106484276688</v>
      </c>
      <c r="G6" s="94">
        <f>AVERAGE(G23:G34)</f>
        <v>872.67916377860001</v>
      </c>
      <c r="H6" s="95">
        <f>SUM(H23:H34)</f>
        <v>98474.716106890468</v>
      </c>
      <c r="I6" s="96">
        <f t="shared" ref="I6:K7" si="0">(H6/H5-1)*100</f>
        <v>4.0913265865589743</v>
      </c>
      <c r="J6" s="95">
        <f>SUM(J23:J34)</f>
        <v>94904.545876971315</v>
      </c>
      <c r="K6" s="96">
        <f t="shared" si="0"/>
        <v>12.581077045309975</v>
      </c>
      <c r="L6" s="95">
        <f>SUM(L23:L34)</f>
        <v>3570.1702299191602</v>
      </c>
      <c r="M6" s="96">
        <f t="shared" ref="M6" si="1">(L6/L5-1)*100</f>
        <v>-65.356006120523276</v>
      </c>
      <c r="N6" s="95">
        <f>O33</f>
        <v>-26720.452030339064</v>
      </c>
      <c r="O6" s="66" t="s">
        <v>35</v>
      </c>
      <c r="P6" s="97">
        <f>P34</f>
        <v>39154.122554430003</v>
      </c>
      <c r="Q6" s="97">
        <f>Q34</f>
        <v>231525.78283061401</v>
      </c>
    </row>
    <row r="7" spans="1:31">
      <c r="A7" s="37">
        <v>2023</v>
      </c>
      <c r="B7" s="93"/>
      <c r="C7" s="62" t="s">
        <v>35</v>
      </c>
      <c r="D7" s="66">
        <f>D46</f>
        <v>-2.844136307895806</v>
      </c>
      <c r="E7" s="62" t="s">
        <v>35</v>
      </c>
      <c r="F7" s="66">
        <f>F46</f>
        <v>4.0287546647255423</v>
      </c>
      <c r="G7" s="94">
        <f>AVERAGE(G35:G46)</f>
        <v>839.98974951996286</v>
      </c>
      <c r="H7" s="95">
        <f>SUM(H35:H46)</f>
        <v>92956.501839334145</v>
      </c>
      <c r="I7" s="96">
        <f>(H7/H6-1)*100</f>
        <v>-5.6036863935373216</v>
      </c>
      <c r="J7" s="95">
        <f>SUM(J35:J46)</f>
        <v>79114.061440145655</v>
      </c>
      <c r="K7" s="96">
        <f t="shared" si="0"/>
        <v>-16.638280380473567</v>
      </c>
      <c r="L7" s="95">
        <f>SUM(L35:L46)</f>
        <v>13842.440399188481</v>
      </c>
      <c r="M7" s="96">
        <f>(L7/L6-1)*100</f>
        <v>287.72494048559463</v>
      </c>
      <c r="N7" s="95">
        <f>O45</f>
        <v>-10424.286763411968</v>
      </c>
      <c r="O7" s="66" t="s">
        <v>35</v>
      </c>
      <c r="P7" s="97">
        <f>P46</f>
        <v>46353.101531090011</v>
      </c>
      <c r="Q7" s="97">
        <f>Q46</f>
        <v>243345.30388894799</v>
      </c>
    </row>
    <row r="8" spans="1:31">
      <c r="A8" s="101">
        <v>2024</v>
      </c>
      <c r="B8" s="102"/>
      <c r="C8" s="62" t="s">
        <v>35</v>
      </c>
      <c r="D8" s="66">
        <f>D58</f>
        <v>5.0219263892786525</v>
      </c>
      <c r="E8" s="62" t="s">
        <v>35</v>
      </c>
      <c r="F8" s="66">
        <f>F58</f>
        <v>5.5149355675475187</v>
      </c>
      <c r="G8" s="94">
        <f>AVERAGE(G47:G58)</f>
        <v>944.36447573300302</v>
      </c>
      <c r="H8" s="95">
        <f>SUM(H47:H58)</f>
        <v>98884.209466511631</v>
      </c>
      <c r="I8" s="96">
        <f>(H8/H7-1)*100</f>
        <v>6.3768617685537654</v>
      </c>
      <c r="J8" s="95">
        <f>SUM(J47:J58)</f>
        <v>78098.102993413457</v>
      </c>
      <c r="K8" s="96">
        <f>(J8/J7-1)*100</f>
        <v>-1.2841692465767607</v>
      </c>
      <c r="L8" s="95">
        <f>SUM(L47:L58)</f>
        <v>20786.106473098174</v>
      </c>
      <c r="M8" s="96">
        <f>(L8/L7-1)*100</f>
        <v>50.162152580528854</v>
      </c>
      <c r="N8" s="95">
        <f>O57</f>
        <v>-3846.3308745040094</v>
      </c>
      <c r="O8" s="66" t="s">
        <v>35</v>
      </c>
      <c r="P8" s="97">
        <f>P58</f>
        <v>44421.083260899992</v>
      </c>
      <c r="Q8" s="97">
        <f>Q58</f>
        <v>244988.67077054299</v>
      </c>
    </row>
    <row r="9" spans="1:31" ht="13.5" thickBot="1">
      <c r="A9" s="174">
        <v>2025</v>
      </c>
      <c r="B9" s="175"/>
      <c r="C9" s="103" t="s">
        <v>35</v>
      </c>
      <c r="D9" s="104">
        <f>D70</f>
        <v>4.8154375579915198</v>
      </c>
      <c r="E9" s="103" t="s">
        <v>35</v>
      </c>
      <c r="F9" s="104">
        <f>F70</f>
        <v>2.5392065831651989</v>
      </c>
      <c r="G9" s="105">
        <f>AVERAGE(G59:G70)</f>
        <v>950.99187139249636</v>
      </c>
      <c r="H9" s="10">
        <f>SUM(H59:H70)</f>
        <v>110363.08650650752</v>
      </c>
      <c r="I9" s="165">
        <f>(H9/H8-1)*100</f>
        <v>11.608402496137016</v>
      </c>
      <c r="J9" s="10">
        <f>SUM(J59:J70)</f>
        <v>86515.603244961967</v>
      </c>
      <c r="K9" s="165">
        <f>(J9/J8-1)*100</f>
        <v>10.778111028200543</v>
      </c>
      <c r="L9" s="10">
        <f>SUM(L59:L70)</f>
        <v>23847.483261545523</v>
      </c>
      <c r="M9" s="165">
        <f>(L9/L8-1)*100</f>
        <v>14.727995319418996</v>
      </c>
      <c r="N9" s="10">
        <f>O69</f>
        <v>-4348.7785870662401</v>
      </c>
      <c r="O9" s="104" t="s">
        <v>35</v>
      </c>
      <c r="P9" s="106">
        <f>P70</f>
        <v>49467.944729670002</v>
      </c>
      <c r="Q9" s="176">
        <f>Q70</f>
        <v>277421.148798607</v>
      </c>
    </row>
    <row r="10" spans="1:31" ht="14.15" customHeight="1" thickBot="1">
      <c r="A10" s="107"/>
      <c r="B10" s="108"/>
      <c r="C10" s="109" t="s">
        <v>38</v>
      </c>
      <c r="D10" s="110" t="s">
        <v>37</v>
      </c>
      <c r="E10" s="109" t="s">
        <v>38</v>
      </c>
      <c r="F10" s="110" t="s">
        <v>37</v>
      </c>
      <c r="G10" s="111" t="s">
        <v>53</v>
      </c>
      <c r="H10" s="112" t="s">
        <v>39</v>
      </c>
      <c r="I10" s="110" t="s">
        <v>37</v>
      </c>
      <c r="J10" s="112" t="s">
        <v>39</v>
      </c>
      <c r="K10" s="110" t="s">
        <v>37</v>
      </c>
      <c r="L10" s="112" t="s">
        <v>39</v>
      </c>
      <c r="M10" s="110" t="s">
        <v>37</v>
      </c>
      <c r="N10" s="109" t="s">
        <v>39</v>
      </c>
      <c r="O10" s="110" t="s">
        <v>54</v>
      </c>
      <c r="P10" s="113" t="s">
        <v>55</v>
      </c>
      <c r="Q10" s="114" t="s">
        <v>55</v>
      </c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</row>
    <row r="11" spans="1:31" ht="14.25" customHeight="1">
      <c r="A11" s="72">
        <v>2021</v>
      </c>
      <c r="B11" s="73">
        <v>1</v>
      </c>
      <c r="C11" s="74">
        <v>5.18498290999998</v>
      </c>
      <c r="D11" s="82">
        <v>63.632600033881644</v>
      </c>
      <c r="E11" s="141">
        <v>1.7693554196333894</v>
      </c>
      <c r="F11" s="81">
        <v>3.6150308533010822</v>
      </c>
      <c r="G11" s="76">
        <v>723.55599999999993</v>
      </c>
      <c r="H11" s="186">
        <v>7102.2696851196652</v>
      </c>
      <c r="I11" s="187">
        <v>8.8403468249560024</v>
      </c>
      <c r="J11" s="186">
        <v>5349.0252097839702</v>
      </c>
      <c r="K11" s="82">
        <v>-1.7576697162184129</v>
      </c>
      <c r="L11" s="186">
        <v>1753.2444753356949</v>
      </c>
      <c r="M11" s="82">
        <v>62.235895532855835</v>
      </c>
      <c r="N11" s="126"/>
      <c r="O11" s="7"/>
      <c r="P11" s="19">
        <v>38998.895926550002</v>
      </c>
      <c r="Q11" s="188">
        <v>209823.91590620999</v>
      </c>
      <c r="U11" s="155"/>
    </row>
    <row r="12" spans="1:31" ht="14.15" customHeight="1">
      <c r="A12" s="117"/>
      <c r="B12" s="135">
        <v>2</v>
      </c>
      <c r="C12" s="118">
        <v>-1.3648721027846422</v>
      </c>
      <c r="D12" s="119">
        <v>61.49895427257681</v>
      </c>
      <c r="E12" s="120">
        <v>-0.87746483246785578</v>
      </c>
      <c r="F12" s="121">
        <v>3.6942421811171133</v>
      </c>
      <c r="G12" s="122">
        <v>722.62649999999996</v>
      </c>
      <c r="H12" s="2">
        <v>7271.9236109090325</v>
      </c>
      <c r="I12" s="121">
        <v>45.934778953835952</v>
      </c>
      <c r="J12" s="2">
        <v>5744.8050445097697</v>
      </c>
      <c r="K12" s="119">
        <v>34.908584946706341</v>
      </c>
      <c r="L12" s="2">
        <v>1527.1185663992628</v>
      </c>
      <c r="M12" s="119">
        <v>110.72396198775185</v>
      </c>
      <c r="N12" s="126">
        <v>-3163.7362060565802</v>
      </c>
      <c r="O12" s="7">
        <f>N12</f>
        <v>-3163.7362060565802</v>
      </c>
      <c r="P12" s="13">
        <v>39561.761184399998</v>
      </c>
      <c r="Q12" s="189">
        <v>209050.42867671599</v>
      </c>
      <c r="U12" s="155"/>
    </row>
    <row r="13" spans="1:31" ht="14.25" customHeight="1">
      <c r="A13" s="117"/>
      <c r="B13" s="135">
        <v>3</v>
      </c>
      <c r="C13" s="128">
        <v>1.2129781163771058</v>
      </c>
      <c r="D13" s="129">
        <v>56.190384211552292</v>
      </c>
      <c r="E13" s="130">
        <v>0.14678744666694055</v>
      </c>
      <c r="F13" s="131">
        <v>2.0750413933226186</v>
      </c>
      <c r="G13" s="132">
        <v>726.36608695652171</v>
      </c>
      <c r="H13" s="1">
        <v>7765.3230788153896</v>
      </c>
      <c r="I13" s="121">
        <v>36.193289796840176</v>
      </c>
      <c r="J13" s="2">
        <v>6884.7509996119998</v>
      </c>
      <c r="K13" s="119">
        <v>56.639872097978675</v>
      </c>
      <c r="L13" s="1">
        <v>880.57207920338988</v>
      </c>
      <c r="M13" s="119">
        <v>-32.596515517444793</v>
      </c>
      <c r="N13" s="133"/>
      <c r="O13" s="14"/>
      <c r="P13" s="5">
        <v>40220.14015159</v>
      </c>
      <c r="Q13" s="6">
        <v>208631.656165466</v>
      </c>
      <c r="U13" s="155"/>
    </row>
    <row r="14" spans="1:31" ht="14.25" customHeight="1">
      <c r="A14" s="117"/>
      <c r="B14" s="135">
        <v>4</v>
      </c>
      <c r="C14" s="128">
        <v>0.24992140798265616</v>
      </c>
      <c r="D14" s="129">
        <v>44.830375413648383</v>
      </c>
      <c r="E14" s="130">
        <v>0.42105141571817661</v>
      </c>
      <c r="F14" s="131">
        <v>0.38124700071950901</v>
      </c>
      <c r="G14" s="132">
        <v>707.84523809523796</v>
      </c>
      <c r="H14" s="1">
        <v>8318.4944366128293</v>
      </c>
      <c r="I14" s="121">
        <v>42.900031099957879</v>
      </c>
      <c r="J14" s="2">
        <v>5998.6848443930103</v>
      </c>
      <c r="K14" s="119">
        <v>43.362982287678605</v>
      </c>
      <c r="L14" s="1">
        <v>2319.809592219819</v>
      </c>
      <c r="M14" s="119">
        <v>41.716655051481418</v>
      </c>
      <c r="N14" s="3"/>
      <c r="O14" s="4"/>
      <c r="P14" s="5">
        <v>42593.739617779996</v>
      </c>
      <c r="Q14" s="6">
        <v>212426.34116058599</v>
      </c>
      <c r="U14" s="155"/>
    </row>
    <row r="15" spans="1:31" ht="14.25" customHeight="1">
      <c r="A15" s="117"/>
      <c r="B15" s="135">
        <v>5</v>
      </c>
      <c r="C15" s="128">
        <v>11.906039088105679</v>
      </c>
      <c r="D15" s="129">
        <v>56.420647973900849</v>
      </c>
      <c r="E15" s="130">
        <v>4.3548586781744003</v>
      </c>
      <c r="F15" s="131">
        <v>5.3532850374457874</v>
      </c>
      <c r="G15" s="132">
        <v>712.25949999999989</v>
      </c>
      <c r="H15" s="1">
        <v>7753.4645135267638</v>
      </c>
      <c r="I15" s="121">
        <v>34.000776065408722</v>
      </c>
      <c r="J15" s="2">
        <v>6713.9858702021102</v>
      </c>
      <c r="K15" s="119">
        <v>77.738566956146499</v>
      </c>
      <c r="L15" s="1">
        <v>1039.4786433246536</v>
      </c>
      <c r="M15" s="119">
        <v>-48.250758566936106</v>
      </c>
      <c r="N15" s="126">
        <v>-4219.6044285268099</v>
      </c>
      <c r="O15" s="7">
        <f>O12+N15</f>
        <v>-7383.3406345833901</v>
      </c>
      <c r="P15" s="5">
        <v>47847.333775899999</v>
      </c>
      <c r="Q15" s="6">
        <v>213542.99885418499</v>
      </c>
      <c r="U15" s="155"/>
    </row>
    <row r="16" spans="1:31" ht="14.25" customHeight="1">
      <c r="A16" s="117"/>
      <c r="B16" s="135">
        <v>6</v>
      </c>
      <c r="C16" s="128">
        <v>2.9024389013393215</v>
      </c>
      <c r="D16" s="129">
        <v>53.920461445926662</v>
      </c>
      <c r="E16" s="130">
        <v>0.21852281480383429</v>
      </c>
      <c r="F16" s="131">
        <v>5.6082034555166915</v>
      </c>
      <c r="G16" s="132">
        <v>726.54450000000008</v>
      </c>
      <c r="H16" s="1">
        <v>7566.7967868013375</v>
      </c>
      <c r="I16" s="121">
        <v>25.373392798776308</v>
      </c>
      <c r="J16" s="2">
        <v>6410.7827922715696</v>
      </c>
      <c r="K16" s="119">
        <v>63.458550628523454</v>
      </c>
      <c r="L16" s="1">
        <v>1156.0139945297678</v>
      </c>
      <c r="M16" s="119">
        <v>-45.301950505646687</v>
      </c>
      <c r="N16" s="8"/>
      <c r="O16" s="9"/>
      <c r="P16" s="5">
        <v>44954.35435229</v>
      </c>
      <c r="Q16" s="6">
        <v>212887.05017114</v>
      </c>
      <c r="U16" s="155"/>
    </row>
    <row r="17" spans="1:21" ht="14.25" customHeight="1">
      <c r="A17" s="117"/>
      <c r="B17" s="135">
        <v>7</v>
      </c>
      <c r="C17" s="128">
        <v>1.3392256259439517</v>
      </c>
      <c r="D17" s="129">
        <v>53.137727808469101</v>
      </c>
      <c r="E17" s="130">
        <v>1.207451297130957</v>
      </c>
      <c r="F17" s="131">
        <v>8.8894015942468929</v>
      </c>
      <c r="G17" s="132">
        <v>750.44</v>
      </c>
      <c r="H17" s="1">
        <v>7802.4326105090695</v>
      </c>
      <c r="I17" s="121">
        <v>26.927245417045675</v>
      </c>
      <c r="J17" s="2">
        <v>7496.9430333381597</v>
      </c>
      <c r="K17" s="119">
        <v>58.530182803607779</v>
      </c>
      <c r="L17" s="1">
        <v>305.4895771709098</v>
      </c>
      <c r="M17" s="119">
        <v>-78.458391821569023</v>
      </c>
      <c r="N17" s="3"/>
      <c r="O17" s="4"/>
      <c r="P17" s="5">
        <v>48767.023807309997</v>
      </c>
      <c r="Q17" s="6">
        <v>223948.84560483901</v>
      </c>
      <c r="U17" s="155"/>
    </row>
    <row r="18" spans="1:21" ht="14.25" customHeight="1">
      <c r="A18" s="117"/>
      <c r="B18" s="135">
        <v>8</v>
      </c>
      <c r="C18" s="128">
        <v>-2.7565862626022231E-2</v>
      </c>
      <c r="D18" s="129">
        <v>37.563121247646826</v>
      </c>
      <c r="E18" s="130">
        <v>0.66942231986781842</v>
      </c>
      <c r="F18" s="131">
        <v>8.6329606383669599</v>
      </c>
      <c r="G18" s="132">
        <v>779.82818181818186</v>
      </c>
      <c r="H18" s="1">
        <v>7738.3450392932045</v>
      </c>
      <c r="I18" s="121">
        <v>35.273920739103318</v>
      </c>
      <c r="J18" s="2">
        <v>7856.5114957442001</v>
      </c>
      <c r="K18" s="119">
        <v>73.580356403652416</v>
      </c>
      <c r="L18" s="1">
        <v>-118.16645645099561</v>
      </c>
      <c r="M18" s="119">
        <v>-109.89380550247449</v>
      </c>
      <c r="N18" s="126">
        <v>-7739.1114597534497</v>
      </c>
      <c r="O18" s="7">
        <f>O15+N18</f>
        <v>-15122.452094336841</v>
      </c>
      <c r="P18" s="5">
        <v>52022.777626859999</v>
      </c>
      <c r="Q18" s="6">
        <v>227955.84914917001</v>
      </c>
      <c r="U18" s="155"/>
    </row>
    <row r="19" spans="1:21" ht="14.25" customHeight="1">
      <c r="A19" s="117"/>
      <c r="B19" s="135">
        <v>9</v>
      </c>
      <c r="C19" s="128">
        <v>-0.64186413279575527</v>
      </c>
      <c r="D19" s="129">
        <v>28.74982384689304</v>
      </c>
      <c r="E19" s="130">
        <v>0.19949741540012944</v>
      </c>
      <c r="F19" s="131">
        <v>8.7648275898879682</v>
      </c>
      <c r="G19" s="132">
        <v>783.62619047619035</v>
      </c>
      <c r="H19" s="1">
        <v>7450.3691849991083</v>
      </c>
      <c r="I19" s="121">
        <v>25.632278572076661</v>
      </c>
      <c r="J19" s="2">
        <v>7337.6357064824397</v>
      </c>
      <c r="K19" s="119">
        <v>58.624670272217806</v>
      </c>
      <c r="L19" s="1">
        <v>112.73347851666858</v>
      </c>
      <c r="M19" s="119">
        <v>-91.358199991204785</v>
      </c>
      <c r="N19" s="134"/>
      <c r="O19" s="9"/>
      <c r="P19" s="5">
        <v>53309.040781340002</v>
      </c>
      <c r="Q19" s="6">
        <v>231754.980029989</v>
      </c>
      <c r="U19" s="155"/>
    </row>
    <row r="20" spans="1:21" ht="14.25" customHeight="1">
      <c r="A20" s="117"/>
      <c r="B20" s="135">
        <v>10</v>
      </c>
      <c r="C20" s="128">
        <v>0.28312269817738489</v>
      </c>
      <c r="D20" s="129">
        <v>28.683327061666986</v>
      </c>
      <c r="E20" s="130">
        <v>1.0383732419904534</v>
      </c>
      <c r="F20" s="131">
        <v>10.919649907006024</v>
      </c>
      <c r="G20" s="132">
        <v>813.95050000000003</v>
      </c>
      <c r="H20" s="1">
        <v>7786.132919034977</v>
      </c>
      <c r="I20" s="121">
        <v>18.495522909916453</v>
      </c>
      <c r="J20" s="2">
        <v>8250.4027632563702</v>
      </c>
      <c r="K20" s="119">
        <v>70.710477138727555</v>
      </c>
      <c r="L20" s="1">
        <v>-464.26984422139321</v>
      </c>
      <c r="M20" s="119">
        <v>-126.71526466622258</v>
      </c>
      <c r="N20" s="3"/>
      <c r="O20" s="4"/>
      <c r="P20" s="5">
        <v>55031.308212999997</v>
      </c>
      <c r="Q20" s="6">
        <v>235525.12255150499</v>
      </c>
      <c r="U20" s="155"/>
    </row>
    <row r="21" spans="1:21" ht="14.25" customHeight="1">
      <c r="A21" s="117"/>
      <c r="B21" s="135">
        <v>11</v>
      </c>
      <c r="C21" s="128">
        <v>-1.644251569566102</v>
      </c>
      <c r="D21" s="129">
        <v>28.477349764121417</v>
      </c>
      <c r="E21" s="130">
        <v>-0.6147359625601867</v>
      </c>
      <c r="F21" s="131">
        <v>11.236494129188635</v>
      </c>
      <c r="G21" s="132">
        <v>812.62476190476184</v>
      </c>
      <c r="H21" s="1">
        <v>8606.2761831161788</v>
      </c>
      <c r="I21" s="121">
        <v>24.666925606156088</v>
      </c>
      <c r="J21" s="2">
        <v>7662.89697191287</v>
      </c>
      <c r="K21" s="119">
        <v>63.638196677017909</v>
      </c>
      <c r="L21" s="1">
        <v>943.37921120330884</v>
      </c>
      <c r="M21" s="119">
        <v>-57.516668945413215</v>
      </c>
      <c r="N21" s="126">
        <v>-7892.3216251766798</v>
      </c>
      <c r="O21" s="7">
        <f>O18+N21</f>
        <v>-23014.77371951352</v>
      </c>
      <c r="P21" s="5">
        <v>53313.683581639998</v>
      </c>
      <c r="Q21" s="6">
        <v>235564.746658082</v>
      </c>
      <c r="U21" s="155"/>
    </row>
    <row r="22" spans="1:21" ht="16.75" customHeight="1" thickBot="1">
      <c r="A22" s="123"/>
      <c r="B22" s="136">
        <v>12</v>
      </c>
      <c r="C22" s="157">
        <v>1.5016173979034209</v>
      </c>
      <c r="D22" s="137">
        <v>22.164952759331836</v>
      </c>
      <c r="E22" s="158">
        <v>0.51379911180624571</v>
      </c>
      <c r="F22" s="159">
        <v>9.3255120278250114</v>
      </c>
      <c r="G22" s="138">
        <v>849.1219047619046</v>
      </c>
      <c r="H22" s="15">
        <v>9442.3232635257991</v>
      </c>
      <c r="I22" s="125">
        <v>19.533318455166683</v>
      </c>
      <c r="J22" s="12">
        <v>8592.4187044783703</v>
      </c>
      <c r="K22" s="124">
        <v>49.986954660961011</v>
      </c>
      <c r="L22" s="15">
        <v>849.90455904742885</v>
      </c>
      <c r="M22" s="137">
        <v>-60.843742202008698</v>
      </c>
      <c r="N22" s="139"/>
      <c r="O22" s="16"/>
      <c r="P22" s="17">
        <v>51329.829396380002</v>
      </c>
      <c r="Q22" s="18">
        <v>235404.930769545</v>
      </c>
      <c r="S22" s="140"/>
      <c r="U22" s="155"/>
    </row>
    <row r="23" spans="1:21" ht="14.25" customHeight="1">
      <c r="A23" s="72">
        <v>2022</v>
      </c>
      <c r="B23" s="73">
        <v>1</v>
      </c>
      <c r="C23" s="74">
        <v>-3.7436841208836946</v>
      </c>
      <c r="D23" s="82">
        <v>11.79493456990064</v>
      </c>
      <c r="E23" s="141">
        <v>-1.5826716015495457</v>
      </c>
      <c r="F23" s="81">
        <v>5.7246041817364812</v>
      </c>
      <c r="G23" s="76">
        <v>819.25238095238115</v>
      </c>
      <c r="H23" s="186">
        <v>8514.7213529008404</v>
      </c>
      <c r="I23" s="187">
        <v>19.887328000800597</v>
      </c>
      <c r="J23" s="186">
        <v>7552.4343567142505</v>
      </c>
      <c r="K23" s="82">
        <v>41.19272316944771</v>
      </c>
      <c r="L23" s="186">
        <v>962.28699618658993</v>
      </c>
      <c r="M23" s="82">
        <v>-45.113929647356215</v>
      </c>
      <c r="N23" s="126"/>
      <c r="O23" s="7"/>
      <c r="P23" s="19">
        <v>50783.209810690001</v>
      </c>
      <c r="Q23" s="188">
        <v>242234.861538945</v>
      </c>
      <c r="S23" s="140"/>
      <c r="U23" s="156"/>
    </row>
    <row r="24" spans="1:21" ht="14.15" customHeight="1">
      <c r="A24" s="117"/>
      <c r="B24" s="135">
        <v>2</v>
      </c>
      <c r="C24" s="118">
        <v>-4.2396494948281234</v>
      </c>
      <c r="D24" s="119">
        <v>8.5366070622662669</v>
      </c>
      <c r="E24" s="120">
        <v>-1.4788931260353633</v>
      </c>
      <c r="F24" s="121">
        <v>5.0831176804716494</v>
      </c>
      <c r="G24" s="122">
        <v>806.79499999999985</v>
      </c>
      <c r="H24" s="2">
        <v>7201.5932500752097</v>
      </c>
      <c r="I24" s="121">
        <v>-0.96714933485159138</v>
      </c>
      <c r="J24" s="2">
        <v>7448.5303584335607</v>
      </c>
      <c r="K24" s="119">
        <v>29.65679950361444</v>
      </c>
      <c r="L24" s="2">
        <v>-246.937108358351</v>
      </c>
      <c r="M24" s="119">
        <v>-116.17013333421747</v>
      </c>
      <c r="N24" s="126">
        <v>-5122.7780184964104</v>
      </c>
      <c r="O24" s="7">
        <f>N24</f>
        <v>-5122.7780184964104</v>
      </c>
      <c r="P24" s="13">
        <v>50231.711021640003</v>
      </c>
      <c r="Q24" s="189">
        <v>238413.707668099</v>
      </c>
      <c r="S24" s="140"/>
      <c r="U24" s="156"/>
    </row>
    <row r="25" spans="1:21" ht="14.25" customHeight="1">
      <c r="A25" s="117"/>
      <c r="B25" s="135">
        <v>3</v>
      </c>
      <c r="C25" s="128">
        <v>-3.012346896695417</v>
      </c>
      <c r="D25" s="129">
        <v>4.0055434655908995</v>
      </c>
      <c r="E25" s="130">
        <v>-0.11154039852985242</v>
      </c>
      <c r="F25" s="131">
        <v>4.8120566105255724</v>
      </c>
      <c r="G25" s="132">
        <v>798.39565217391294</v>
      </c>
      <c r="H25" s="1">
        <v>8600.9073006816907</v>
      </c>
      <c r="I25" s="121">
        <v>10.760456627308423</v>
      </c>
      <c r="J25" s="2">
        <v>8302.1609062618809</v>
      </c>
      <c r="K25" s="119">
        <v>20.587671314906842</v>
      </c>
      <c r="L25" s="1">
        <v>298.7463944198098</v>
      </c>
      <c r="M25" s="119">
        <v>-66.073601301318689</v>
      </c>
      <c r="N25" s="133"/>
      <c r="O25" s="14"/>
      <c r="P25" s="5">
        <v>48319.662834280003</v>
      </c>
      <c r="Q25" s="6">
        <v>242376.80746265501</v>
      </c>
      <c r="S25" s="140"/>
      <c r="U25" s="156"/>
    </row>
    <row r="26" spans="1:21" ht="14.25" customHeight="1">
      <c r="A26" s="117"/>
      <c r="B26" s="135">
        <v>4</v>
      </c>
      <c r="C26" s="128">
        <v>-1.4616231182108086</v>
      </c>
      <c r="D26" s="129">
        <v>2.2298800424958465</v>
      </c>
      <c r="E26" s="130">
        <v>0.86908900469513384</v>
      </c>
      <c r="F26" s="131">
        <v>5.2796850656897654</v>
      </c>
      <c r="G26" s="132">
        <v>818.38947368421043</v>
      </c>
      <c r="H26" s="1">
        <v>7801.8944203503797</v>
      </c>
      <c r="I26" s="121">
        <v>-6.2102586014687766</v>
      </c>
      <c r="J26" s="2">
        <v>7799.55705787837</v>
      </c>
      <c r="K26" s="119">
        <v>30.021117298213127</v>
      </c>
      <c r="L26" s="1">
        <v>2.3373624720097723</v>
      </c>
      <c r="M26" s="119">
        <v>-99.899243348253719</v>
      </c>
      <c r="N26" s="3"/>
      <c r="O26" s="4"/>
      <c r="P26" s="5">
        <v>48610.092567079999</v>
      </c>
      <c r="Q26" s="6">
        <v>233725.81272792199</v>
      </c>
      <c r="S26" s="140"/>
      <c r="U26" s="156"/>
    </row>
    <row r="27" spans="1:21" ht="14.25" customHeight="1">
      <c r="A27" s="117"/>
      <c r="B27" s="135">
        <v>5</v>
      </c>
      <c r="C27" s="128">
        <v>-3.9947626060949482</v>
      </c>
      <c r="D27" s="129">
        <v>-12.296029935408292</v>
      </c>
      <c r="E27" s="130">
        <v>0.71426182419778161</v>
      </c>
      <c r="F27" s="131">
        <v>1.6068240691565761</v>
      </c>
      <c r="G27" s="132">
        <v>848.6018181818182</v>
      </c>
      <c r="H27" s="1">
        <v>8653.5179293309702</v>
      </c>
      <c r="I27" s="121">
        <v>11.608403111073319</v>
      </c>
      <c r="J27" s="2">
        <v>8488.6444658765195</v>
      </c>
      <c r="K27" s="119">
        <v>26.432265869826544</v>
      </c>
      <c r="L27" s="1">
        <v>164.87346345445076</v>
      </c>
      <c r="M27" s="119">
        <v>-84.138831084867533</v>
      </c>
      <c r="N27" s="126">
        <v>-8746.4973083806308</v>
      </c>
      <c r="O27" s="7">
        <f>O24+N27</f>
        <v>-13869.275326877041</v>
      </c>
      <c r="P27" s="5">
        <v>46434.391220860001</v>
      </c>
      <c r="Q27" s="6">
        <v>237156.082820699</v>
      </c>
      <c r="S27" s="140"/>
      <c r="U27" s="156"/>
    </row>
    <row r="28" spans="1:21" ht="14.25" customHeight="1">
      <c r="A28" s="117"/>
      <c r="B28" s="135">
        <v>6</v>
      </c>
      <c r="C28" s="128">
        <v>-2.3536889094306956</v>
      </c>
      <c r="D28" s="129">
        <v>-16.775838976799651</v>
      </c>
      <c r="E28" s="130">
        <v>1.3186773423213172</v>
      </c>
      <c r="F28" s="131">
        <v>2.722218752561778</v>
      </c>
      <c r="G28" s="132">
        <v>857.76949999999999</v>
      </c>
      <c r="H28" s="1">
        <v>8181.5086596293513</v>
      </c>
      <c r="I28" s="121">
        <v>8.1238057549034117</v>
      </c>
      <c r="J28" s="2">
        <v>8550.5395778553302</v>
      </c>
      <c r="K28" s="119">
        <v>33.377465044726115</v>
      </c>
      <c r="L28" s="1">
        <v>-369.03091822597889</v>
      </c>
      <c r="M28" s="119">
        <v>-131.92270335586116</v>
      </c>
      <c r="N28" s="8"/>
      <c r="O28" s="9"/>
      <c r="P28" s="5">
        <v>45820.536122760001</v>
      </c>
      <c r="Q28" s="6">
        <v>232049.32876258201</v>
      </c>
      <c r="S28" s="140"/>
      <c r="U28" s="156"/>
    </row>
    <row r="29" spans="1:21" ht="14.25" customHeight="1">
      <c r="A29" s="117"/>
      <c r="B29" s="135">
        <v>7</v>
      </c>
      <c r="C29" s="128">
        <v>-3.5861838089376818</v>
      </c>
      <c r="D29" s="129">
        <v>-20.820798521160299</v>
      </c>
      <c r="E29" s="130">
        <v>0.7034191383223698</v>
      </c>
      <c r="F29" s="131">
        <v>2.2106427666844342</v>
      </c>
      <c r="G29" s="132">
        <v>951.48095238095243</v>
      </c>
      <c r="H29" s="1">
        <v>7979.6631806577607</v>
      </c>
      <c r="I29" s="121">
        <v>2.2714783836771613</v>
      </c>
      <c r="J29" s="2">
        <v>7938.6096086449397</v>
      </c>
      <c r="K29" s="119">
        <v>5.8912889339392427</v>
      </c>
      <c r="L29" s="1">
        <v>41.05357201282095</v>
      </c>
      <c r="M29" s="119">
        <v>-86.561383732626325</v>
      </c>
      <c r="N29" s="3"/>
      <c r="O29" s="4"/>
      <c r="P29" s="5">
        <v>44688.526322630001</v>
      </c>
      <c r="Q29" s="6">
        <v>234538.18287496301</v>
      </c>
      <c r="S29" s="140"/>
      <c r="U29" s="156"/>
    </row>
    <row r="30" spans="1:21" ht="14.25" customHeight="1">
      <c r="A30" s="117"/>
      <c r="B30" s="135">
        <v>8</v>
      </c>
      <c r="C30" s="128">
        <v>-4.025115769012821</v>
      </c>
      <c r="D30" s="129">
        <v>-23.986899378768477</v>
      </c>
      <c r="E30" s="130">
        <v>0.46399421856435641</v>
      </c>
      <c r="F30" s="131">
        <v>2.0020696191218157</v>
      </c>
      <c r="G30" s="132">
        <v>905.2</v>
      </c>
      <c r="H30" s="1">
        <v>8039.0771038612493</v>
      </c>
      <c r="I30" s="121">
        <v>3.8862581474593094</v>
      </c>
      <c r="J30" s="2">
        <v>9017.1103418681396</v>
      </c>
      <c r="K30" s="119">
        <v>14.772445082688733</v>
      </c>
      <c r="L30" s="1">
        <v>-978.03323800689031</v>
      </c>
      <c r="M30" s="119">
        <v>-727.6741703027094</v>
      </c>
      <c r="N30" s="126">
        <v>-7932.4108632485304</v>
      </c>
      <c r="O30" s="7">
        <f>O27+N30</f>
        <v>-21801.686190125572</v>
      </c>
      <c r="P30" s="5">
        <v>41453.515081630001</v>
      </c>
      <c r="Q30" s="6">
        <v>233537.58770354901</v>
      </c>
      <c r="S30" s="140"/>
      <c r="U30" s="156"/>
    </row>
    <row r="31" spans="1:21" ht="14.25" customHeight="1">
      <c r="A31" s="117"/>
      <c r="B31" s="135">
        <v>9</v>
      </c>
      <c r="C31" s="128">
        <v>-1.0002468857160829</v>
      </c>
      <c r="D31" s="129">
        <v>-24.261077069612615</v>
      </c>
      <c r="E31" s="130">
        <v>0.83531186707872518</v>
      </c>
      <c r="F31" s="131">
        <v>2.6493222664689009</v>
      </c>
      <c r="G31" s="132">
        <v>925.73000000000013</v>
      </c>
      <c r="H31" s="1">
        <v>7930.3539353323804</v>
      </c>
      <c r="I31" s="121">
        <v>6.4424290718330335</v>
      </c>
      <c r="J31" s="2">
        <v>8039.4097031252304</v>
      </c>
      <c r="K31" s="119">
        <v>9.564034311798931</v>
      </c>
      <c r="L31" s="1">
        <v>-109.05576779285002</v>
      </c>
      <c r="M31" s="119">
        <v>-196.73769427484243</v>
      </c>
      <c r="N31" s="134"/>
      <c r="O31" s="9"/>
      <c r="P31" s="5">
        <v>37784.490727099997</v>
      </c>
      <c r="Q31" s="6">
        <v>225058.701251725</v>
      </c>
      <c r="S31" s="140"/>
      <c r="U31" s="156"/>
    </row>
    <row r="32" spans="1:21" ht="14.25" customHeight="1">
      <c r="A32" s="117"/>
      <c r="B32" s="135">
        <v>10</v>
      </c>
      <c r="C32" s="128">
        <v>-2.8466128239184263</v>
      </c>
      <c r="D32" s="129">
        <v>-26.624812772318428</v>
      </c>
      <c r="E32" s="130">
        <v>-0.1258391882787091</v>
      </c>
      <c r="F32" s="131">
        <v>1.4665477115469727</v>
      </c>
      <c r="G32" s="132">
        <v>953.48947368421034</v>
      </c>
      <c r="H32" s="1">
        <v>8191.6869087139503</v>
      </c>
      <c r="I32" s="121">
        <v>5.208670258987036</v>
      </c>
      <c r="J32" s="2">
        <v>7037.9266676121006</v>
      </c>
      <c r="K32" s="119">
        <v>-14.695962493420323</v>
      </c>
      <c r="L32" s="1">
        <v>1153.7602411018497</v>
      </c>
      <c r="M32" s="119">
        <v>348.5107002882711</v>
      </c>
      <c r="N32" s="3"/>
      <c r="O32" s="4"/>
      <c r="P32" s="5">
        <v>37851.950990580001</v>
      </c>
      <c r="Q32" s="6">
        <v>225662.93962599899</v>
      </c>
      <c r="S32" s="140"/>
      <c r="U32" s="156"/>
    </row>
    <row r="33" spans="1:21" ht="14.25" customHeight="1">
      <c r="A33" s="117"/>
      <c r="B33" s="135">
        <v>11</v>
      </c>
      <c r="C33" s="128">
        <v>-3.0958311007880379</v>
      </c>
      <c r="D33" s="129">
        <v>-27.707717651585483</v>
      </c>
      <c r="E33" s="130">
        <v>0.54450789613365025</v>
      </c>
      <c r="F33" s="131">
        <v>2.6500679591076715</v>
      </c>
      <c r="G33" s="132">
        <v>914.4904761904761</v>
      </c>
      <c r="H33" s="1">
        <v>8049.8899621935998</v>
      </c>
      <c r="I33" s="121">
        <v>-6.464889216710235</v>
      </c>
      <c r="J33" s="2">
        <v>7607.8923902111201</v>
      </c>
      <c r="K33" s="119">
        <v>-0.71780400941524602</v>
      </c>
      <c r="L33" s="1">
        <v>441.99757198247971</v>
      </c>
      <c r="M33" s="119">
        <v>-53.147412330753141</v>
      </c>
      <c r="N33" s="126">
        <v>-4918.7658402134903</v>
      </c>
      <c r="O33" s="7">
        <f>O30+N33</f>
        <v>-26720.452030339064</v>
      </c>
      <c r="P33" s="5">
        <v>38611.129849440003</v>
      </c>
      <c r="Q33" s="6">
        <v>230803.66107119899</v>
      </c>
      <c r="S33" s="140"/>
      <c r="U33" s="156"/>
    </row>
    <row r="34" spans="1:21" ht="14.25" customHeight="1" thickBot="1">
      <c r="A34" s="123"/>
      <c r="B34" s="136">
        <v>12</v>
      </c>
      <c r="C34" s="157">
        <v>1.6890997518728579</v>
      </c>
      <c r="D34" s="137">
        <v>-27.574187491022904</v>
      </c>
      <c r="E34" s="158">
        <v>1.6433352187612993</v>
      </c>
      <c r="F34" s="159">
        <v>3.8036106484276688</v>
      </c>
      <c r="G34" s="138">
        <v>872.55523809523788</v>
      </c>
      <c r="H34" s="15">
        <v>9329.90210316308</v>
      </c>
      <c r="I34" s="125">
        <v>-1.1906091035559507</v>
      </c>
      <c r="J34" s="12">
        <v>7121.7304424898603</v>
      </c>
      <c r="K34" s="124">
        <v>-17.116114944701046</v>
      </c>
      <c r="L34" s="15">
        <v>2208.1716606732198</v>
      </c>
      <c r="M34" s="137">
        <v>159.81407408240446</v>
      </c>
      <c r="N34" s="139"/>
      <c r="O34" s="16"/>
      <c r="P34" s="17">
        <v>39154.122554430003</v>
      </c>
      <c r="Q34" s="18">
        <v>231525.78283061401</v>
      </c>
      <c r="S34" s="140"/>
      <c r="U34" s="156"/>
    </row>
    <row r="35" spans="1:21" ht="14.25" customHeight="1">
      <c r="A35" s="72">
        <v>2023</v>
      </c>
      <c r="B35" s="73">
        <v>1</v>
      </c>
      <c r="C35" s="74">
        <v>-1.6463618607060249</v>
      </c>
      <c r="D35" s="82">
        <v>-25.996106433180465</v>
      </c>
      <c r="E35" s="141">
        <v>1.1381630158658673</v>
      </c>
      <c r="F35" s="81">
        <v>6.6733538314726504</v>
      </c>
      <c r="G35" s="76">
        <v>825.77954545454554</v>
      </c>
      <c r="H35" s="186">
        <v>8889.5801450227009</v>
      </c>
      <c r="I35" s="187">
        <v>4.4024786788137371</v>
      </c>
      <c r="J35" s="186">
        <v>6291.61692423356</v>
      </c>
      <c r="K35" s="82">
        <v>-16.694185913179115</v>
      </c>
      <c r="L35" s="186">
        <v>2597.9632207891409</v>
      </c>
      <c r="M35" s="82">
        <v>169.97800355658023</v>
      </c>
      <c r="N35" s="126"/>
      <c r="O35" s="7"/>
      <c r="P35" s="19">
        <v>39507.850969199993</v>
      </c>
      <c r="Q35" s="188">
        <v>234472.466030921</v>
      </c>
      <c r="R35" s="140"/>
      <c r="S35" s="140"/>
      <c r="U35" s="156"/>
    </row>
    <row r="36" spans="1:21" ht="14.15" customHeight="1">
      <c r="A36" s="117"/>
      <c r="B36" s="135">
        <v>2</v>
      </c>
      <c r="C36" s="118">
        <v>-1.6905824029789795</v>
      </c>
      <c r="D36" s="119">
        <v>-24.026179540006677</v>
      </c>
      <c r="E36" s="120">
        <v>-0.28673308843591983</v>
      </c>
      <c r="F36" s="121">
        <v>7.9641605788762782</v>
      </c>
      <c r="G36" s="122">
        <v>801.18250000000012</v>
      </c>
      <c r="H36" s="2">
        <v>7770.1925735985296</v>
      </c>
      <c r="I36" s="121">
        <v>7.895465680700342</v>
      </c>
      <c r="J36" s="2">
        <v>6338.319320087674</v>
      </c>
      <c r="K36" s="119">
        <v>-14.905101878102112</v>
      </c>
      <c r="L36" s="2">
        <v>1431.8732535108556</v>
      </c>
      <c r="M36" s="119">
        <v>679.85341410613148</v>
      </c>
      <c r="N36" s="126">
        <v>995.40820364416197</v>
      </c>
      <c r="O36" s="7">
        <f>N36</f>
        <v>995.40820364416197</v>
      </c>
      <c r="P36" s="13">
        <v>39084.437269449991</v>
      </c>
      <c r="Q36" s="189">
        <v>230471.03086901101</v>
      </c>
      <c r="R36" s="140"/>
      <c r="S36" s="140"/>
      <c r="U36" s="156"/>
    </row>
    <row r="37" spans="1:21" ht="14.25" customHeight="1">
      <c r="A37" s="117"/>
      <c r="B37" s="135">
        <v>3</v>
      </c>
      <c r="C37" s="128">
        <v>-0.47651210334620497</v>
      </c>
      <c r="D37" s="129">
        <v>-22.03977146494055</v>
      </c>
      <c r="E37" s="130">
        <v>0.85703477022145425</v>
      </c>
      <c r="F37" s="131">
        <v>9.0110423254663665</v>
      </c>
      <c r="G37" s="132">
        <v>807.66521739130428</v>
      </c>
      <c r="H37" s="1">
        <v>9187.29686222489</v>
      </c>
      <c r="I37" s="121">
        <v>6.8177639991158001</v>
      </c>
      <c r="J37" s="2">
        <v>6873.2425138831395</v>
      </c>
      <c r="K37" s="119">
        <v>-17.211403254073087</v>
      </c>
      <c r="L37" s="1">
        <v>2314.0543483417505</v>
      </c>
      <c r="M37" s="119">
        <v>674.58820978771485</v>
      </c>
      <c r="N37" s="133"/>
      <c r="O37" s="14"/>
      <c r="P37" s="5">
        <v>39303.825250640002</v>
      </c>
      <c r="Q37" s="6">
        <v>232068.68982833499</v>
      </c>
      <c r="R37" s="140"/>
      <c r="S37" s="140"/>
      <c r="U37" s="156"/>
    </row>
    <row r="38" spans="1:21" ht="14.25" customHeight="1">
      <c r="A38" s="117"/>
      <c r="B38" s="135">
        <v>4</v>
      </c>
      <c r="C38" s="128">
        <v>5.3996908047770908E-2</v>
      </c>
      <c r="D38" s="129">
        <v>-20.840664199745984</v>
      </c>
      <c r="E38" s="130">
        <v>0.69919043295034733</v>
      </c>
      <c r="F38" s="131">
        <v>8.8274298771112036</v>
      </c>
      <c r="G38" s="132">
        <v>804.55263157894728</v>
      </c>
      <c r="H38" s="1">
        <v>7295.5424914682499</v>
      </c>
      <c r="I38" s="121">
        <v>-6.4901151130854373</v>
      </c>
      <c r="J38" s="2">
        <v>6440.9490019040695</v>
      </c>
      <c r="K38" s="119">
        <v>-17.419041182626692</v>
      </c>
      <c r="L38" s="1">
        <v>854.59348956418035</v>
      </c>
      <c r="M38" s="119">
        <v>36462.300447536552</v>
      </c>
      <c r="N38" s="3"/>
      <c r="O38" s="4"/>
      <c r="P38" s="5">
        <v>39820.321825729989</v>
      </c>
      <c r="Q38" s="6">
        <v>232816.08968202601</v>
      </c>
      <c r="R38" s="140"/>
      <c r="S38" s="140"/>
      <c r="U38" s="156"/>
    </row>
    <row r="39" spans="1:21" ht="14.25" customHeight="1">
      <c r="A39" s="117"/>
      <c r="B39" s="135">
        <v>5</v>
      </c>
      <c r="C39" s="128">
        <v>-5.5105271852218252E-2</v>
      </c>
      <c r="D39" s="129">
        <v>-17.592292899129301</v>
      </c>
      <c r="E39" s="130">
        <v>-0.11659674301098821</v>
      </c>
      <c r="F39" s="131">
        <v>7.9296404198589299</v>
      </c>
      <c r="G39" s="132">
        <v>798.38499999999999</v>
      </c>
      <c r="H39" s="1">
        <v>7759.8386334572197</v>
      </c>
      <c r="I39" s="121">
        <v>-10.327352449859006</v>
      </c>
      <c r="J39" s="2">
        <v>6943.7659298117796</v>
      </c>
      <c r="K39" s="119">
        <v>-18.199354941474965</v>
      </c>
      <c r="L39" s="1">
        <v>816.07270364544001</v>
      </c>
      <c r="M39" s="119">
        <v>394.96910330320969</v>
      </c>
      <c r="N39" s="126">
        <v>-3249.6856832900498</v>
      </c>
      <c r="O39" s="7">
        <f>O36+N39</f>
        <v>-2254.277479645888</v>
      </c>
      <c r="P39" s="5">
        <v>39626.064625840001</v>
      </c>
      <c r="Q39" s="6">
        <v>232101.715494476</v>
      </c>
      <c r="U39" s="156"/>
    </row>
    <row r="40" spans="1:21" ht="14.25" customHeight="1">
      <c r="A40" s="117"/>
      <c r="B40" s="135">
        <v>6</v>
      </c>
      <c r="C40" s="128">
        <v>-0.52941723612615066</v>
      </c>
      <c r="D40" s="129">
        <v>-16.052715581286158</v>
      </c>
      <c r="E40" s="130">
        <v>0.9250373556466851</v>
      </c>
      <c r="F40" s="131">
        <v>7.5103157372722551</v>
      </c>
      <c r="G40" s="132">
        <v>799.16</v>
      </c>
      <c r="H40" s="1">
        <v>7481.6118020302902</v>
      </c>
      <c r="I40" s="121">
        <v>-8.5546185516201412</v>
      </c>
      <c r="J40" s="2">
        <v>6326.5834136795802</v>
      </c>
      <c r="K40" s="119">
        <v>-26.009541783017731</v>
      </c>
      <c r="L40" s="1">
        <v>1155.02838835071</v>
      </c>
      <c r="M40" s="119">
        <v>412.98959824374919</v>
      </c>
      <c r="N40" s="8"/>
      <c r="O40" s="9"/>
      <c r="P40" s="5">
        <v>39497.361288469991</v>
      </c>
      <c r="Q40" s="6">
        <v>233015.86610470101</v>
      </c>
      <c r="U40" s="156"/>
    </row>
    <row r="41" spans="1:21" ht="14.25" customHeight="1">
      <c r="A41" s="117"/>
      <c r="B41" s="135">
        <v>7</v>
      </c>
      <c r="C41" s="128">
        <v>-1.1609551720736411</v>
      </c>
      <c r="D41" s="129">
        <v>-13.941074675424902</v>
      </c>
      <c r="E41" s="130">
        <v>0.20765347572389015</v>
      </c>
      <c r="F41" s="131">
        <v>6.9810395381746826</v>
      </c>
      <c r="G41" s="132">
        <v>815.86666666666667</v>
      </c>
      <c r="H41" s="1">
        <v>6899.3044052739388</v>
      </c>
      <c r="I41" s="121">
        <v>-13.538901967724016</v>
      </c>
      <c r="J41" s="2">
        <v>6599.14890293389</v>
      </c>
      <c r="K41" s="119">
        <v>-16.872736810894594</v>
      </c>
      <c r="L41" s="1">
        <v>300.15550234004877</v>
      </c>
      <c r="M41" s="119">
        <v>631.1312697621313</v>
      </c>
      <c r="N41" s="3"/>
      <c r="O41" s="4"/>
      <c r="P41" s="5">
        <v>40675.705848359998</v>
      </c>
      <c r="Q41" s="6">
        <v>238286.851889702</v>
      </c>
      <c r="U41" s="156"/>
    </row>
    <row r="42" spans="1:21" ht="14.25" customHeight="1">
      <c r="A42" s="117"/>
      <c r="B42" s="135">
        <v>8</v>
      </c>
      <c r="C42" s="128">
        <v>-0.61098853472585368</v>
      </c>
      <c r="D42" s="129">
        <v>-10.879689157137019</v>
      </c>
      <c r="E42" s="130">
        <v>-0.4872325093926877</v>
      </c>
      <c r="F42" s="131">
        <v>5.9681072435264104</v>
      </c>
      <c r="G42" s="132">
        <v>856.24347826086955</v>
      </c>
      <c r="H42" s="1">
        <v>7552.4013832176497</v>
      </c>
      <c r="I42" s="121">
        <v>-6.0538755177487307</v>
      </c>
      <c r="J42" s="2">
        <v>7403.9686354834803</v>
      </c>
      <c r="K42" s="119">
        <v>-17.889785587901031</v>
      </c>
      <c r="L42" s="1">
        <v>148.43274773416942</v>
      </c>
      <c r="M42" s="119">
        <v>115.17665678077127</v>
      </c>
      <c r="N42" s="126">
        <v>-5668.1544861019102</v>
      </c>
      <c r="O42" s="7">
        <f>O39+N42</f>
        <v>-7922.4319657477981</v>
      </c>
      <c r="P42" s="5">
        <v>41124.644584530004</v>
      </c>
      <c r="Q42" s="6">
        <v>237151.08737364301</v>
      </c>
      <c r="U42" s="156"/>
    </row>
    <row r="43" spans="1:21" ht="14.25" customHeight="1">
      <c r="A43" s="117"/>
      <c r="B43" s="135">
        <v>9</v>
      </c>
      <c r="C43" s="128">
        <v>1.1997941099560316</v>
      </c>
      <c r="D43" s="129">
        <v>-8.8991959616135716</v>
      </c>
      <c r="E43" s="130">
        <v>-0.11178105406315364</v>
      </c>
      <c r="F43" s="131">
        <v>4.9728046815683102</v>
      </c>
      <c r="G43" s="132">
        <v>884.40368421052619</v>
      </c>
      <c r="H43" s="1">
        <v>7005.4267044859507</v>
      </c>
      <c r="I43" s="121">
        <v>-11.663126745523545</v>
      </c>
      <c r="J43" s="2">
        <v>6308.2879338032062</v>
      </c>
      <c r="K43" s="119">
        <v>-21.532946239188057</v>
      </c>
      <c r="L43" s="1">
        <v>697.13877068274451</v>
      </c>
      <c r="M43" s="119">
        <v>739.24979374493091</v>
      </c>
      <c r="N43" s="134"/>
      <c r="O43" s="9"/>
      <c r="P43" s="5">
        <v>41402.110733650006</v>
      </c>
      <c r="Q43" s="6">
        <v>234166.44777579201</v>
      </c>
      <c r="U43" s="156"/>
    </row>
    <row r="44" spans="1:21" ht="14.25" customHeight="1">
      <c r="A44" s="117"/>
      <c r="B44" s="135">
        <v>10</v>
      </c>
      <c r="C44" s="128">
        <v>-0.62374834866875117</v>
      </c>
      <c r="D44" s="129">
        <v>-6.8148142756040979</v>
      </c>
      <c r="E44" s="130">
        <v>1.8172139179828406E-2</v>
      </c>
      <c r="F44" s="131">
        <v>5.1241678852876005</v>
      </c>
      <c r="G44" s="132">
        <v>926.83000000000015</v>
      </c>
      <c r="H44" s="1">
        <v>7501.5316372464404</v>
      </c>
      <c r="I44" s="121">
        <v>-8.4250689651401807</v>
      </c>
      <c r="J44" s="2">
        <v>7054.1455047937607</v>
      </c>
      <c r="K44" s="119">
        <v>0.23044907893539079</v>
      </c>
      <c r="L44" s="1">
        <v>447.3861324526797</v>
      </c>
      <c r="M44" s="119">
        <v>-61.223647988994443</v>
      </c>
      <c r="N44" s="3"/>
      <c r="O44" s="4"/>
      <c r="P44" s="5">
        <v>42567.339703730009</v>
      </c>
      <c r="Q44" s="6">
        <v>234259.848414723</v>
      </c>
      <c r="U44" s="156"/>
    </row>
    <row r="45" spans="1:21" ht="14.25" customHeight="1">
      <c r="A45" s="117"/>
      <c r="B45" s="135">
        <v>11</v>
      </c>
      <c r="C45" s="128">
        <v>-0.92188570399074354</v>
      </c>
      <c r="D45" s="129">
        <v>-4.7243004426445463</v>
      </c>
      <c r="E45" s="130">
        <v>4.1440137443760072E-2</v>
      </c>
      <c r="F45" s="131">
        <v>4.5981861024056991</v>
      </c>
      <c r="G45" s="132">
        <v>884.97142857142865</v>
      </c>
      <c r="H45" s="1">
        <v>7633.4405056416399</v>
      </c>
      <c r="I45" s="121">
        <v>-5.1733558906745252</v>
      </c>
      <c r="J45" s="2">
        <v>6369.2234242530103</v>
      </c>
      <c r="K45" s="119">
        <v>-16.281368116508499</v>
      </c>
      <c r="L45" s="1">
        <v>1264.2170813886296</v>
      </c>
      <c r="M45" s="119">
        <v>186.02353531452019</v>
      </c>
      <c r="N45" s="126">
        <v>-2501.8547976641698</v>
      </c>
      <c r="O45" s="7">
        <f>O42+N45</f>
        <v>-10424.286763411968</v>
      </c>
      <c r="P45" s="5">
        <v>43216.720631799995</v>
      </c>
      <c r="Q45" s="6">
        <v>239813.79799499799</v>
      </c>
      <c r="U45" s="156"/>
    </row>
    <row r="46" spans="1:21" ht="14.25" customHeight="1" thickBot="1">
      <c r="A46" s="123"/>
      <c r="B46" s="136">
        <v>12</v>
      </c>
      <c r="C46" s="157">
        <v>3.6958254871508389</v>
      </c>
      <c r="D46" s="137">
        <v>-2.844136307895806</v>
      </c>
      <c r="E46" s="158">
        <v>1.0899899585714135</v>
      </c>
      <c r="F46" s="159">
        <v>4.0287546647255423</v>
      </c>
      <c r="G46" s="138">
        <v>874.83684210526303</v>
      </c>
      <c r="H46" s="15">
        <v>7980.334695666641</v>
      </c>
      <c r="I46" s="125">
        <v>-14.46496857709686</v>
      </c>
      <c r="J46" s="12">
        <v>6164.8099352785102</v>
      </c>
      <c r="K46" s="124">
        <v>-13.436629130220169</v>
      </c>
      <c r="L46" s="15">
        <v>1815.5247603881307</v>
      </c>
      <c r="M46" s="137">
        <v>-17.781538785140473</v>
      </c>
      <c r="N46" s="139"/>
      <c r="O46" s="16"/>
      <c r="P46" s="17">
        <v>46353.101531090011</v>
      </c>
      <c r="Q46" s="18">
        <v>243345.30388894799</v>
      </c>
      <c r="S46" s="140"/>
      <c r="U46" s="156"/>
    </row>
    <row r="47" spans="1:21" ht="14.25" customHeight="1">
      <c r="A47" s="72">
        <v>2024</v>
      </c>
      <c r="B47" s="73">
        <v>1</v>
      </c>
      <c r="C47" s="74">
        <v>0.65223473917745967</v>
      </c>
      <c r="D47" s="82">
        <v>-0.57353257460908136</v>
      </c>
      <c r="E47" s="141">
        <v>0.62249976015151809</v>
      </c>
      <c r="F47" s="81">
        <v>3.498353432206569</v>
      </c>
      <c r="G47" s="76">
        <v>911.35454545454559</v>
      </c>
      <c r="H47" s="186">
        <v>9423.6909765069595</v>
      </c>
      <c r="I47" s="187">
        <v>6.0082796124326432</v>
      </c>
      <c r="J47" s="186">
        <v>6505.7994066145502</v>
      </c>
      <c r="K47" s="82">
        <v>3.4042517998198241</v>
      </c>
      <c r="L47" s="186">
        <v>2917.8915698924093</v>
      </c>
      <c r="M47" s="82">
        <v>12.314583460734635</v>
      </c>
      <c r="N47" s="126"/>
      <c r="O47" s="7"/>
      <c r="P47" s="19">
        <v>47084.726321390001</v>
      </c>
      <c r="Q47" s="188">
        <v>245410.128856055</v>
      </c>
      <c r="R47" s="140"/>
      <c r="S47" s="140"/>
      <c r="U47" s="156"/>
    </row>
    <row r="48" spans="1:21" ht="14.15" customHeight="1">
      <c r="A48" s="117"/>
      <c r="B48" s="135">
        <v>2</v>
      </c>
      <c r="C48" s="118">
        <v>-0.41377373049843458</v>
      </c>
      <c r="D48" s="119">
        <v>0.71778395422252839</v>
      </c>
      <c r="E48" s="120">
        <v>0.43674304391672081</v>
      </c>
      <c r="F48" s="121">
        <v>4.2492925074693488</v>
      </c>
      <c r="G48" s="122">
        <v>965.57142857142878</v>
      </c>
      <c r="H48" s="2">
        <v>7916.09439844191</v>
      </c>
      <c r="I48" s="121">
        <v>1.8777118258191505</v>
      </c>
      <c r="J48" s="2">
        <v>6001.0449706570698</v>
      </c>
      <c r="K48" s="119">
        <v>-5.3211952948110319</v>
      </c>
      <c r="L48" s="2">
        <v>1915.0494277848402</v>
      </c>
      <c r="M48" s="119">
        <v>33.744339667583667</v>
      </c>
      <c r="N48" s="126">
        <v>1376.4416262146101</v>
      </c>
      <c r="O48" s="7">
        <f>N48</f>
        <v>1376.4416262146101</v>
      </c>
      <c r="P48" s="13">
        <v>46552.078445509993</v>
      </c>
      <c r="Q48" s="189">
        <v>243546.413682866</v>
      </c>
      <c r="R48" s="140"/>
      <c r="S48" s="140"/>
      <c r="U48" s="156"/>
    </row>
    <row r="49" spans="1:21" ht="14.25" customHeight="1">
      <c r="A49" s="117"/>
      <c r="B49" s="135">
        <v>3</v>
      </c>
      <c r="C49" s="128">
        <v>-0.35036851645487976</v>
      </c>
      <c r="D49" s="129">
        <v>0.84544128215826575</v>
      </c>
      <c r="E49" s="130">
        <v>0.80270566458664483</v>
      </c>
      <c r="F49" s="131">
        <v>4.1931360793342476</v>
      </c>
      <c r="G49" s="132">
        <v>968.15799999999979</v>
      </c>
      <c r="H49" s="1">
        <v>8207.8751215292195</v>
      </c>
      <c r="I49" s="121">
        <v>-10.660608396390536</v>
      </c>
      <c r="J49" s="2">
        <v>6107.9658601957708</v>
      </c>
      <c r="K49" s="119">
        <v>-11.134143050264855</v>
      </c>
      <c r="L49" s="1">
        <v>2099.9092613334487</v>
      </c>
      <c r="M49" s="119">
        <v>-9.2541079323291591</v>
      </c>
      <c r="N49" s="133"/>
      <c r="O49" s="14"/>
      <c r="P49" s="5">
        <v>45715.664231660005</v>
      </c>
      <c r="Q49" s="6">
        <v>242646.897670276</v>
      </c>
      <c r="R49" s="140"/>
      <c r="S49" s="140"/>
      <c r="U49" s="156"/>
    </row>
    <row r="50" spans="1:21" ht="14.25" customHeight="1">
      <c r="A50" s="117"/>
      <c r="B50" s="135">
        <v>4</v>
      </c>
      <c r="C50" s="128">
        <v>0.99920036724525652</v>
      </c>
      <c r="D50" s="129">
        <v>1.7981214637585508</v>
      </c>
      <c r="E50" s="130">
        <v>0.7821185739591785</v>
      </c>
      <c r="F50" s="131">
        <v>4.2789415663871955</v>
      </c>
      <c r="G50" s="132">
        <v>957.98727272727274</v>
      </c>
      <c r="H50" s="1">
        <v>8483.9884594176092</v>
      </c>
      <c r="I50" s="121">
        <v>16.290028731094154</v>
      </c>
      <c r="J50" s="2">
        <v>6555.6094609728098</v>
      </c>
      <c r="K50" s="119">
        <v>1.7801795827733446</v>
      </c>
      <c r="L50" s="1">
        <v>1928.3789984447994</v>
      </c>
      <c r="M50" s="119">
        <v>125.64868817666992</v>
      </c>
      <c r="N50" s="3"/>
      <c r="O50" s="4"/>
      <c r="P50" s="5">
        <v>43908.020906799997</v>
      </c>
      <c r="Q50" s="6">
        <v>241988.09908196199</v>
      </c>
      <c r="R50" s="140"/>
      <c r="S50" s="140"/>
      <c r="U50" s="156"/>
    </row>
    <row r="51" spans="1:21" ht="14.25" customHeight="1">
      <c r="A51" s="117"/>
      <c r="B51" s="135">
        <v>5</v>
      </c>
      <c r="C51" s="128">
        <v>-0.9384979612061084</v>
      </c>
      <c r="D51" s="129">
        <v>0.89834847849854516</v>
      </c>
      <c r="E51" s="130">
        <v>-9.8492829674590165E-2</v>
      </c>
      <c r="F51" s="131">
        <v>4.2978421730883065</v>
      </c>
      <c r="G51" s="132">
        <v>914.78571428571445</v>
      </c>
      <c r="H51" s="1">
        <v>7986.4673087091005</v>
      </c>
      <c r="I51" s="121">
        <v>2.9205333507162257</v>
      </c>
      <c r="J51" s="2">
        <v>6452.1487512701306</v>
      </c>
      <c r="K51" s="119">
        <v>-7.0799791281987439</v>
      </c>
      <c r="L51" s="1">
        <v>1534.3185574389699</v>
      </c>
      <c r="M51" s="119">
        <v>88.012483518329631</v>
      </c>
      <c r="N51" s="126">
        <v>-1832.62536618692</v>
      </c>
      <c r="O51" s="7">
        <f>O48+N51</f>
        <v>-456.18373997230992</v>
      </c>
      <c r="P51" s="5">
        <v>45833.671015760017</v>
      </c>
      <c r="Q51" s="6">
        <v>246181.40060637399</v>
      </c>
    </row>
    <row r="52" spans="1:21" ht="14.25" customHeight="1">
      <c r="A52" s="117"/>
      <c r="B52" s="135">
        <v>6</v>
      </c>
      <c r="C52" s="128">
        <v>0.74012423275369166</v>
      </c>
      <c r="D52" s="129">
        <v>2.1861124985306457</v>
      </c>
      <c r="E52" s="130">
        <v>1.0033089260399919</v>
      </c>
      <c r="F52" s="131">
        <v>4.3787294941081134</v>
      </c>
      <c r="G52" s="132">
        <v>929.26666666666665</v>
      </c>
      <c r="H52" s="1">
        <v>7412.3993634340804</v>
      </c>
      <c r="I52" s="121">
        <v>-0.92510063910864471</v>
      </c>
      <c r="J52" s="2">
        <v>5695.8063672540302</v>
      </c>
      <c r="K52" s="119">
        <v>-9.9702636507037923</v>
      </c>
      <c r="L52" s="1">
        <v>1716.5929961800502</v>
      </c>
      <c r="M52" s="119">
        <v>48.619117373488159</v>
      </c>
      <c r="N52" s="8"/>
      <c r="O52" s="9"/>
      <c r="P52" s="5">
        <v>44063.061770270004</v>
      </c>
      <c r="Q52" s="6">
        <v>244159.697468578</v>
      </c>
    </row>
    <row r="53" spans="1:21" ht="14.25" customHeight="1">
      <c r="A53" s="117"/>
      <c r="B53" s="135">
        <v>7</v>
      </c>
      <c r="C53" s="128">
        <v>-0.21669457451739538</v>
      </c>
      <c r="D53" s="129">
        <v>3.1623493674501901</v>
      </c>
      <c r="E53" s="130">
        <v>1.1801230699395981</v>
      </c>
      <c r="F53" s="131">
        <v>5.3916774795679023</v>
      </c>
      <c r="G53" s="132">
        <v>937.55</v>
      </c>
      <c r="H53" s="1">
        <v>8056.0157098167601</v>
      </c>
      <c r="I53" s="121">
        <v>16.765622106173673</v>
      </c>
      <c r="J53" s="2">
        <v>7063.79044768519</v>
      </c>
      <c r="K53" s="119">
        <v>7.0409313622962211</v>
      </c>
      <c r="L53" s="1">
        <v>992.22526213157016</v>
      </c>
      <c r="M53" s="119">
        <v>230.57040580501155</v>
      </c>
      <c r="N53" s="3"/>
      <c r="O53" s="4"/>
      <c r="P53" s="5">
        <v>45500.115591510003</v>
      </c>
      <c r="Q53" s="6">
        <v>248260.61425595201</v>
      </c>
    </row>
    <row r="54" spans="1:21" ht="14.25" customHeight="1">
      <c r="A54" s="117"/>
      <c r="B54" s="135">
        <v>8</v>
      </c>
      <c r="C54" s="128">
        <v>-1.241378160575124</v>
      </c>
      <c r="D54" s="129">
        <v>2.5080267832860326</v>
      </c>
      <c r="E54" s="130">
        <v>0.26796669193545064</v>
      </c>
      <c r="F54" s="131">
        <v>6.1914915402784043</v>
      </c>
      <c r="G54" s="132">
        <v>927.83523809523831</v>
      </c>
      <c r="H54" s="1">
        <v>7904.2619928148506</v>
      </c>
      <c r="I54" s="121">
        <v>4.658923589245112</v>
      </c>
      <c r="J54" s="2">
        <v>6789.2639543708801</v>
      </c>
      <c r="K54" s="119">
        <v>-8.3023674380065753</v>
      </c>
      <c r="L54" s="1">
        <v>1114.9980384439705</v>
      </c>
      <c r="M54" s="119">
        <v>651.18062251386618</v>
      </c>
      <c r="N54" s="126">
        <v>-2106.8963162752898</v>
      </c>
      <c r="O54" s="7">
        <f>O51+N54</f>
        <v>-2563.0800562475997</v>
      </c>
      <c r="P54" s="5">
        <v>46263.828475020011</v>
      </c>
      <c r="Q54" s="6">
        <v>250812.02252160199</v>
      </c>
    </row>
    <row r="55" spans="1:21" ht="14.25" customHeight="1">
      <c r="A55" s="117"/>
      <c r="B55" s="135">
        <v>9</v>
      </c>
      <c r="C55" s="128">
        <v>1.4440991236556622</v>
      </c>
      <c r="D55" s="129">
        <v>2.7554899832645141</v>
      </c>
      <c r="E55" s="130">
        <v>1.2768139439511828E-3</v>
      </c>
      <c r="F55" s="131">
        <v>6.3116837287139349</v>
      </c>
      <c r="G55" s="132">
        <v>925.7827777777776</v>
      </c>
      <c r="H55" s="1">
        <v>7805.0783985563703</v>
      </c>
      <c r="I55" s="121">
        <v>11.414746421632804</v>
      </c>
      <c r="J55" s="2">
        <v>6028.9539208813094</v>
      </c>
      <c r="K55" s="119">
        <v>-4.4280479244625859</v>
      </c>
      <c r="L55" s="1">
        <v>1776.1244776750609</v>
      </c>
      <c r="M55" s="119">
        <v>154.77344717689553</v>
      </c>
      <c r="N55" s="134"/>
      <c r="O55" s="9"/>
      <c r="P55" s="5">
        <v>45628.700129839999</v>
      </c>
      <c r="Q55" s="6">
        <v>254806.14564826799</v>
      </c>
    </row>
    <row r="56" spans="1:21" ht="14.25" customHeight="1">
      <c r="A56" s="117"/>
      <c r="B56" s="135">
        <v>10</v>
      </c>
      <c r="C56" s="128">
        <v>-0.94642856308020384</v>
      </c>
      <c r="D56" s="129">
        <v>2.4218371941042927</v>
      </c>
      <c r="E56" s="130">
        <v>-0.18461222046105563</v>
      </c>
      <c r="F56" s="131">
        <v>6.0961394306510597</v>
      </c>
      <c r="G56" s="132">
        <v>938.36956521739125</v>
      </c>
      <c r="H56" s="1">
        <v>8336.7343901125205</v>
      </c>
      <c r="I56" s="121">
        <v>11.133762986736606</v>
      </c>
      <c r="J56" s="2">
        <v>7133.3019528167797</v>
      </c>
      <c r="K56" s="119">
        <v>1.1221266696189724</v>
      </c>
      <c r="L56" s="1">
        <v>1203.4324372957408</v>
      </c>
      <c r="M56" s="119">
        <v>168.99189536748293</v>
      </c>
      <c r="N56" s="3"/>
      <c r="O56" s="4"/>
      <c r="P56" s="5">
        <v>44622.178335669996</v>
      </c>
      <c r="Q56" s="6">
        <v>247889.60907081299</v>
      </c>
    </row>
    <row r="57" spans="1:21" ht="14.25" customHeight="1">
      <c r="A57" s="117"/>
      <c r="B57" s="135">
        <v>11</v>
      </c>
      <c r="C57" s="128">
        <v>1.3437742215274051</v>
      </c>
      <c r="D57" s="129">
        <v>4.7639594042155675</v>
      </c>
      <c r="E57" s="130">
        <v>-0.24412111573807183</v>
      </c>
      <c r="F57" s="131">
        <v>5.7932954642712531</v>
      </c>
      <c r="G57" s="132">
        <v>972.22249999999985</v>
      </c>
      <c r="H57" s="1">
        <v>7954.0355604699998</v>
      </c>
      <c r="I57" s="121">
        <v>4.1998762496598729</v>
      </c>
      <c r="J57" s="2">
        <v>6536.8074998971197</v>
      </c>
      <c r="K57" s="119">
        <v>2.6311539803420159</v>
      </c>
      <c r="L57" s="1">
        <v>1417.2280605728802</v>
      </c>
      <c r="M57" s="119">
        <v>12.103220359606413</v>
      </c>
      <c r="N57" s="126">
        <v>-1283.25081825641</v>
      </c>
      <c r="O57" s="7">
        <f>O54+N57</f>
        <v>-3846.3308745040094</v>
      </c>
      <c r="P57" s="5">
        <v>44914.770163430003</v>
      </c>
      <c r="Q57" s="6">
        <v>246755.43367143799</v>
      </c>
    </row>
    <row r="58" spans="1:21" ht="14.25" customHeight="1" thickBot="1">
      <c r="A58" s="123"/>
      <c r="B58" s="136">
        <v>12</v>
      </c>
      <c r="C58" s="157">
        <v>3.951162337883396</v>
      </c>
      <c r="D58" s="137">
        <v>5.0219263892786525</v>
      </c>
      <c r="E58" s="158">
        <v>0.82400524714727474</v>
      </c>
      <c r="F58" s="159">
        <v>5.5149355675475187</v>
      </c>
      <c r="G58" s="138">
        <v>983.49000000000012</v>
      </c>
      <c r="H58" s="15">
        <v>9397.5677867022496</v>
      </c>
      <c r="I58" s="125">
        <v>17.759068323352057</v>
      </c>
      <c r="J58" s="12">
        <v>7227.6104007978192</v>
      </c>
      <c r="K58" s="124">
        <v>17.239792899978411</v>
      </c>
      <c r="L58" s="15">
        <v>2169.9573859044303</v>
      </c>
      <c r="M58" s="137">
        <v>19.522323972079977</v>
      </c>
      <c r="N58" s="139"/>
      <c r="O58" s="16"/>
      <c r="P58" s="17">
        <v>44421.083260899992</v>
      </c>
      <c r="Q58" s="18">
        <v>244988.67077054299</v>
      </c>
      <c r="S58" s="140"/>
    </row>
    <row r="59" spans="1:21" ht="14.25" customHeight="1">
      <c r="A59" s="72">
        <v>2025</v>
      </c>
      <c r="B59" s="73">
        <v>1</v>
      </c>
      <c r="C59" s="74">
        <v>0.54577278705965071</v>
      </c>
      <c r="D59" s="82">
        <v>4.9108425238528319</v>
      </c>
      <c r="E59" s="141">
        <v>0.26828822758193649</v>
      </c>
      <c r="F59" s="81">
        <v>5.1435016722909843</v>
      </c>
      <c r="G59" s="76">
        <v>1000.3363636363637</v>
      </c>
      <c r="H59" s="186">
        <v>9822.0535472858101</v>
      </c>
      <c r="I59" s="187">
        <v>4.2272456914383083</v>
      </c>
      <c r="J59" s="186">
        <v>7092.1518615824698</v>
      </c>
      <c r="K59" s="82">
        <v>9.0127656621531429</v>
      </c>
      <c r="L59" s="186">
        <v>2729.9016857033403</v>
      </c>
      <c r="M59" s="82">
        <v>-6.4426617537402437</v>
      </c>
      <c r="N59" s="126"/>
      <c r="O59" s="7"/>
      <c r="P59" s="19">
        <v>44490.108730910004</v>
      </c>
      <c r="Q59" s="188">
        <v>247590.22890827799</v>
      </c>
      <c r="R59" s="140"/>
      <c r="S59" s="140"/>
      <c r="U59" s="156"/>
    </row>
    <row r="60" spans="1:21" ht="14.15" customHeight="1">
      <c r="A60" s="117"/>
      <c r="B60" s="135">
        <v>2</v>
      </c>
      <c r="C60" s="118">
        <v>-1.0703153915237906</v>
      </c>
      <c r="D60" s="119">
        <v>4.2191972894628726</v>
      </c>
      <c r="E60" s="120">
        <v>3.194968564042E-2</v>
      </c>
      <c r="F60" s="121">
        <v>4.7197385169659656</v>
      </c>
      <c r="G60" s="122">
        <v>954.6</v>
      </c>
      <c r="H60" s="2">
        <v>7875.9187545262093</v>
      </c>
      <c r="I60" s="121">
        <v>-0.507518504625315</v>
      </c>
      <c r="J60" s="2">
        <v>6176.5117599502391</v>
      </c>
      <c r="K60" s="119">
        <v>2.9239372501145722</v>
      </c>
      <c r="L60" s="2">
        <v>1699.4069945759702</v>
      </c>
      <c r="M60" s="119">
        <v>-11.260410832231422</v>
      </c>
      <c r="N60" s="126">
        <v>-308.98657826474999</v>
      </c>
      <c r="O60" s="7">
        <f>N60</f>
        <v>-308.98657826474999</v>
      </c>
      <c r="P60" s="13">
        <v>44868.703571769998</v>
      </c>
      <c r="Q60" s="189">
        <v>248976.68353926699</v>
      </c>
      <c r="R60" s="140"/>
      <c r="S60" s="140"/>
      <c r="U60" s="156"/>
    </row>
    <row r="61" spans="1:21" ht="14.25" customHeight="1">
      <c r="A61" s="117"/>
      <c r="B61" s="135">
        <v>3</v>
      </c>
      <c r="C61" s="128">
        <v>0.20910290129168008</v>
      </c>
      <c r="D61" s="129">
        <v>4.8043240099121309</v>
      </c>
      <c r="E61" s="130">
        <v>-0.10847929230946018</v>
      </c>
      <c r="F61" s="131">
        <v>3.7731463615505056</v>
      </c>
      <c r="G61" s="132">
        <v>932.61904761904759</v>
      </c>
      <c r="H61" s="1">
        <v>8719.3912900316791</v>
      </c>
      <c r="I61" s="121">
        <v>6.2320169462709574</v>
      </c>
      <c r="J61" s="2">
        <v>6829.9317739998205</v>
      </c>
      <c r="K61" s="119">
        <v>11.82007120421118</v>
      </c>
      <c r="L61" s="1">
        <v>1889.4595160318586</v>
      </c>
      <c r="M61" s="119">
        <v>-10.021849475912779</v>
      </c>
      <c r="N61" s="133"/>
      <c r="O61" s="14"/>
      <c r="P61" s="5">
        <v>45065.536551949997</v>
      </c>
      <c r="Q61" s="6">
        <v>251527.49257799599</v>
      </c>
      <c r="R61" s="140"/>
      <c r="S61" s="140"/>
      <c r="U61" s="156"/>
    </row>
    <row r="62" spans="1:21" ht="14.25" customHeight="1">
      <c r="A62" s="117"/>
      <c r="B62" s="135">
        <v>4</v>
      </c>
      <c r="C62" s="128">
        <v>1.5943263677658193</v>
      </c>
      <c r="D62" s="129">
        <v>5.4218712574001238</v>
      </c>
      <c r="E62" s="130">
        <v>1.4866031022693571</v>
      </c>
      <c r="F62" s="131">
        <v>4.4985386940418204</v>
      </c>
      <c r="G62" s="132">
        <v>962.73000000000013</v>
      </c>
      <c r="H62" s="1">
        <v>9080.8549859312516</v>
      </c>
      <c r="I62" s="121">
        <v>7.0352114382132847</v>
      </c>
      <c r="J62" s="2">
        <v>6983.7171009434996</v>
      </c>
      <c r="K62" s="119">
        <v>6.5304018263949715</v>
      </c>
      <c r="L62" s="1">
        <v>2097.1378849877519</v>
      </c>
      <c r="M62" s="119">
        <v>8.7513339794227853</v>
      </c>
      <c r="N62" s="3"/>
      <c r="O62" s="4"/>
      <c r="P62" s="5">
        <v>45643.064405090001</v>
      </c>
      <c r="Q62" s="6">
        <v>254205.34466604199</v>
      </c>
      <c r="R62" s="140"/>
      <c r="S62" s="140"/>
      <c r="U62" s="156"/>
    </row>
    <row r="63" spans="1:21" ht="14.25" customHeight="1">
      <c r="A63" s="117"/>
      <c r="B63" s="135">
        <v>5</v>
      </c>
      <c r="C63" s="128">
        <v>-0.80294740227716543</v>
      </c>
      <c r="D63" s="129">
        <v>5.5661250116656236</v>
      </c>
      <c r="E63" s="130">
        <v>0.15970896256567446</v>
      </c>
      <c r="F63" s="131">
        <v>4.768621806314477</v>
      </c>
      <c r="G63" s="132">
        <v>941.07999999999993</v>
      </c>
      <c r="H63" s="1">
        <v>8728.4437376939914</v>
      </c>
      <c r="I63" s="121">
        <v>9.2904209120818528</v>
      </c>
      <c r="J63" s="2">
        <v>7032.3889100427696</v>
      </c>
      <c r="K63" s="119">
        <v>8.9929755363810528</v>
      </c>
      <c r="L63" s="1">
        <v>1696.0548276512218</v>
      </c>
      <c r="M63" s="119">
        <v>10.541244478083891</v>
      </c>
      <c r="N63" s="126">
        <v>-1983.4002994490099</v>
      </c>
      <c r="O63" s="7">
        <f>O60+N63</f>
        <v>-2292.38687771376</v>
      </c>
      <c r="P63" s="5">
        <v>45779.923458550002</v>
      </c>
      <c r="Q63" s="6">
        <v>255499.979358546</v>
      </c>
    </row>
    <row r="64" spans="1:21" ht="14.25" customHeight="1">
      <c r="A64" s="117"/>
      <c r="B64" s="135">
        <v>6</v>
      </c>
      <c r="C64" s="128">
        <v>0.59185946928757005</v>
      </c>
      <c r="D64" s="129">
        <v>5.4107575582889922</v>
      </c>
      <c r="E64" s="130">
        <v>0.55175862788141572</v>
      </c>
      <c r="F64" s="131">
        <v>4.3002381175291093</v>
      </c>
      <c r="G64" s="132">
        <v>937.45499999999993</v>
      </c>
      <c r="H64" s="1">
        <v>8625.3373539071599</v>
      </c>
      <c r="I64" s="121">
        <v>16.36363518750208</v>
      </c>
      <c r="J64" s="2">
        <v>7133.7197532007303</v>
      </c>
      <c r="K64" s="119">
        <v>25.24512410066222</v>
      </c>
      <c r="L64" s="1">
        <v>1491.6176007064296</v>
      </c>
      <c r="M64" s="119">
        <v>-13.1059252818962</v>
      </c>
      <c r="N64" s="8"/>
      <c r="O64" s="9"/>
      <c r="P64" s="5">
        <v>46398.096756109997</v>
      </c>
      <c r="Q64" s="6">
        <v>258819.24382772599</v>
      </c>
    </row>
    <row r="65" spans="1:21" ht="14.25" customHeight="1">
      <c r="A65" s="117"/>
      <c r="B65" s="135">
        <v>7</v>
      </c>
      <c r="C65" s="128">
        <v>-0.33411711544896194</v>
      </c>
      <c r="D65" s="129">
        <v>5.2867127700226835</v>
      </c>
      <c r="E65" s="130">
        <v>1.5176746364686799E-2</v>
      </c>
      <c r="F65" s="131">
        <v>3.0993680725399875</v>
      </c>
      <c r="G65" s="132">
        <v>953.28181818181804</v>
      </c>
      <c r="H65" s="1">
        <v>8534.2941628427598</v>
      </c>
      <c r="I65" s="121">
        <v>5.9369106299431262</v>
      </c>
      <c r="J65" s="2">
        <v>8237.4935355324906</v>
      </c>
      <c r="K65" s="119">
        <v>16.61576877937998</v>
      </c>
      <c r="L65" s="1">
        <v>296.80062731026919</v>
      </c>
      <c r="M65" s="119">
        <v>-70.087374446336852</v>
      </c>
      <c r="N65" s="3"/>
      <c r="O65" s="4"/>
      <c r="P65" s="5">
        <v>46209.425346409997</v>
      </c>
      <c r="Q65" s="6">
        <v>260373.196786254</v>
      </c>
    </row>
    <row r="66" spans="1:21" ht="14.25" customHeight="1">
      <c r="A66" s="117"/>
      <c r="B66" s="135">
        <v>8</v>
      </c>
      <c r="C66" s="128">
        <v>-0.34555767036728025</v>
      </c>
      <c r="D66" s="129">
        <v>6.241748319216267</v>
      </c>
      <c r="E66" s="130">
        <v>-0.31576351788153989</v>
      </c>
      <c r="F66" s="131">
        <v>2.4991542879931439</v>
      </c>
      <c r="G66" s="132">
        <v>965.95000000000016</v>
      </c>
      <c r="H66" s="1">
        <v>8497.6444718849398</v>
      </c>
      <c r="I66" s="121">
        <v>7.5071205839265742</v>
      </c>
      <c r="J66" s="2">
        <v>6945.6198457022301</v>
      </c>
      <c r="K66" s="119">
        <v>2.3029873692079539</v>
      </c>
      <c r="L66" s="1">
        <v>1552.0246261827097</v>
      </c>
      <c r="M66" s="119">
        <v>39.195278616689698</v>
      </c>
      <c r="N66" s="126">
        <v>-3325.0765031209799</v>
      </c>
      <c r="O66" s="7">
        <f>O63+N66</f>
        <v>-5617.4633808347398</v>
      </c>
      <c r="P66" s="5">
        <v>46797.230999350002</v>
      </c>
      <c r="Q66" s="6">
        <v>262219.17015221802</v>
      </c>
    </row>
    <row r="67" spans="1:21" ht="14.25" customHeight="1">
      <c r="A67" s="117"/>
      <c r="B67" s="135">
        <v>9</v>
      </c>
      <c r="C67" s="128">
        <v>1.2579821572888061</v>
      </c>
      <c r="D67" s="129">
        <v>6.0468292251585565</v>
      </c>
      <c r="E67" s="130">
        <v>0.3153440443981248</v>
      </c>
      <c r="F67" s="131">
        <v>2.8210664328852442</v>
      </c>
      <c r="G67" s="132">
        <v>960.3955000000002</v>
      </c>
      <c r="H67" s="1">
        <v>9278.8843218000202</v>
      </c>
      <c r="I67" s="121">
        <v>18.882653677331994</v>
      </c>
      <c r="J67" s="2">
        <v>7523.0466718738298</v>
      </c>
      <c r="K67" s="119">
        <v>24.781956714210796</v>
      </c>
      <c r="L67" s="1">
        <v>1755.8376499261904</v>
      </c>
      <c r="M67" s="119">
        <v>-1.1421962820661045</v>
      </c>
      <c r="N67" s="134"/>
      <c r="O67" s="9"/>
      <c r="P67" s="5">
        <v>47421.508453429997</v>
      </c>
      <c r="Q67" s="6">
        <v>268901.08154052199</v>
      </c>
    </row>
    <row r="68" spans="1:21" ht="14.25" customHeight="1">
      <c r="A68" s="117"/>
      <c r="B68" s="135">
        <v>10</v>
      </c>
      <c r="C68" s="128">
        <v>-1.2057505836497562</v>
      </c>
      <c r="D68" s="129">
        <v>5.7691988718989062</v>
      </c>
      <c r="E68" s="130">
        <v>-0.62558881367734687</v>
      </c>
      <c r="F68" s="131">
        <v>2.3668109859536823</v>
      </c>
      <c r="G68" s="132">
        <v>953.07272727272721</v>
      </c>
      <c r="H68" s="1">
        <v>10169.51845486789</v>
      </c>
      <c r="I68" s="121">
        <v>21.984436339114708</v>
      </c>
      <c r="J68" s="2">
        <v>8168.0080895820001</v>
      </c>
      <c r="K68" s="119">
        <v>14.505290027105033</v>
      </c>
      <c r="L68" s="1">
        <v>2001.5103652858897</v>
      </c>
      <c r="M68" s="119">
        <v>66.316803773673186</v>
      </c>
      <c r="N68" s="3"/>
      <c r="O68" s="4"/>
      <c r="P68" s="5">
        <v>47958.349162869999</v>
      </c>
      <c r="Q68" s="6">
        <v>273962.89328604302</v>
      </c>
    </row>
    <row r="69" spans="1:21" ht="14.25" customHeight="1">
      <c r="A69" s="117"/>
      <c r="B69" s="135">
        <v>11</v>
      </c>
      <c r="C69" s="128">
        <v>0.41248665979380927</v>
      </c>
      <c r="D69" s="129">
        <v>4.7972443529304964</v>
      </c>
      <c r="E69" s="130">
        <v>0.20012084985929768</v>
      </c>
      <c r="F69" s="131">
        <v>2.8226801921895861</v>
      </c>
      <c r="G69" s="132">
        <v>934.96499999999992</v>
      </c>
      <c r="H69" s="1">
        <v>8901.2915351055199</v>
      </c>
      <c r="I69" s="121">
        <v>11.909124210397003</v>
      </c>
      <c r="J69" s="2">
        <v>6661.3689206632789</v>
      </c>
      <c r="K69" s="119">
        <v>1.9055390688515805</v>
      </c>
      <c r="L69" s="1">
        <v>2239.922614442241</v>
      </c>
      <c r="M69" s="119">
        <v>58.049552979977435</v>
      </c>
      <c r="N69" s="126">
        <v>1268.6847937685</v>
      </c>
      <c r="O69" s="7">
        <f>O66+N69</f>
        <v>-4348.7785870662401</v>
      </c>
      <c r="P69" s="5">
        <v>48658.788259560002</v>
      </c>
      <c r="Q69" s="6">
        <v>276205.96421924199</v>
      </c>
    </row>
    <row r="70" spans="1:21" ht="14.25" customHeight="1" thickBot="1">
      <c r="A70" s="123"/>
      <c r="B70" s="136">
        <v>12</v>
      </c>
      <c r="C70" s="157">
        <v>3.9692086598494214</v>
      </c>
      <c r="D70" s="137">
        <v>4.8154375579915198</v>
      </c>
      <c r="E70" s="158">
        <v>0.54604181932882412</v>
      </c>
      <c r="F70" s="159">
        <v>2.5392065831651989</v>
      </c>
      <c r="G70" s="138">
        <v>915.41700000000003</v>
      </c>
      <c r="H70" s="15">
        <v>12129.453890630262</v>
      </c>
      <c r="I70" s="125">
        <v>29.070139912091797</v>
      </c>
      <c r="J70" s="12">
        <v>7731.6450218886093</v>
      </c>
      <c r="K70" s="124">
        <v>6.973738111771377</v>
      </c>
      <c r="L70" s="15">
        <v>4397.808868741653</v>
      </c>
      <c r="M70" s="137">
        <v>102.66798312763466</v>
      </c>
      <c r="N70" s="139"/>
      <c r="O70" s="16"/>
      <c r="P70" s="17">
        <v>49467.944729670002</v>
      </c>
      <c r="Q70" s="18">
        <v>277421.148798607</v>
      </c>
      <c r="S70" s="140"/>
    </row>
    <row r="71" spans="1:21" ht="14.25" customHeight="1">
      <c r="A71" s="72">
        <v>2026</v>
      </c>
      <c r="B71" s="73">
        <v>1</v>
      </c>
      <c r="C71" s="74">
        <v>0.46088729489333069</v>
      </c>
      <c r="D71" s="82">
        <v>4.7269474130843037</v>
      </c>
      <c r="E71" s="141">
        <v>1.7540236480936056</v>
      </c>
      <c r="F71" s="81">
        <v>4.0585915642470161</v>
      </c>
      <c r="G71" s="76">
        <v>881.72333333333347</v>
      </c>
      <c r="H71" s="186">
        <v>10944.785389130409</v>
      </c>
      <c r="I71" s="187">
        <v>11.430724098982846</v>
      </c>
      <c r="J71" s="186">
        <v>6912.4781569962306</v>
      </c>
      <c r="K71" s="82">
        <v>-2.5334159235861131</v>
      </c>
      <c r="L71" s="186">
        <v>4032.3072321341788</v>
      </c>
      <c r="M71" s="82">
        <v>47.708880992001099</v>
      </c>
      <c r="N71" s="126"/>
      <c r="O71" s="7"/>
      <c r="P71" s="19">
        <v>49850.998833910002</v>
      </c>
      <c r="Q71" s="188">
        <v>284732.62588749698</v>
      </c>
      <c r="R71" s="140"/>
      <c r="S71" s="140"/>
      <c r="U71" s="156"/>
    </row>
    <row r="72" spans="1:21" ht="14.15" customHeight="1">
      <c r="A72" s="117"/>
      <c r="B72" s="135">
        <v>2</v>
      </c>
      <c r="C72" s="118">
        <v>-0.13566030783150884</v>
      </c>
      <c r="D72" s="119">
        <v>5.7163731267777962</v>
      </c>
      <c r="E72" s="120">
        <v>6.5412543756049324E-2</v>
      </c>
      <c r="F72" s="121">
        <v>4.0934014214593306</v>
      </c>
      <c r="G72" s="122">
        <v>862.1400000000001</v>
      </c>
      <c r="H72" s="2">
        <v>8796.3487482051205</v>
      </c>
      <c r="I72" s="121">
        <v>11.686636472093493</v>
      </c>
      <c r="J72" s="2">
        <v>6442.81700833166</v>
      </c>
      <c r="K72" s="119">
        <v>4.3115800427710349</v>
      </c>
      <c r="L72" s="2">
        <v>2353.5317398734605</v>
      </c>
      <c r="M72" s="119">
        <v>38.491353006388273</v>
      </c>
      <c r="N72" s="126">
        <v>1882.67919964252</v>
      </c>
      <c r="O72" s="7">
        <f>N72</f>
        <v>1882.67919964252</v>
      </c>
      <c r="P72" s="13">
        <v>51036.119213890001</v>
      </c>
      <c r="Q72" s="189">
        <v>286291.11478070699</v>
      </c>
      <c r="R72" s="140"/>
      <c r="S72" s="140"/>
      <c r="U72" s="156"/>
    </row>
    <row r="73" spans="1:21" ht="14.25" customHeight="1">
      <c r="A73" s="117"/>
      <c r="B73" s="135">
        <v>3</v>
      </c>
      <c r="C73" s="128">
        <v>1.0982840138940242</v>
      </c>
      <c r="D73" s="129">
        <v>6.6544216628448893</v>
      </c>
      <c r="E73" s="130">
        <v>0.56661923188510155</v>
      </c>
      <c r="F73" s="131">
        <v>4.7968975859001395</v>
      </c>
      <c r="G73" s="132">
        <v>912.69090909090892</v>
      </c>
      <c r="H73" s="1">
        <v>10565.937379754079</v>
      </c>
      <c r="I73" s="121">
        <v>21.177465585624521</v>
      </c>
      <c r="J73" s="2">
        <v>7326.4567474646001</v>
      </c>
      <c r="K73" s="119">
        <v>7.2698379704897009</v>
      </c>
      <c r="L73" s="1">
        <v>3239.4806322894792</v>
      </c>
      <c r="M73" s="119">
        <v>71.450121307328274</v>
      </c>
      <c r="N73" s="133"/>
      <c r="O73" s="14"/>
      <c r="P73" s="5">
        <v>50674.231325950001</v>
      </c>
      <c r="Q73" s="6">
        <v>282290.46393428399</v>
      </c>
      <c r="R73" s="140"/>
      <c r="S73" s="140"/>
      <c r="U73" s="156"/>
    </row>
    <row r="74" spans="1:21" ht="14.25" customHeight="1">
      <c r="A74" s="117"/>
      <c r="B74" s="135">
        <v>4</v>
      </c>
      <c r="C74" s="128">
        <v>1.1829031376668908</v>
      </c>
      <c r="D74" s="129">
        <v>6.2225067298591785</v>
      </c>
      <c r="E74" s="130">
        <v>1.1437890821623498</v>
      </c>
      <c r="F74" s="131">
        <v>4.4429016430074464</v>
      </c>
      <c r="G74" s="132">
        <v>897.1295238095239</v>
      </c>
      <c r="H74" s="1">
        <v>9718.3607349435406</v>
      </c>
      <c r="I74" s="121">
        <v>7.02032738106666</v>
      </c>
      <c r="J74" s="2">
        <v>7806.5394704366599</v>
      </c>
      <c r="K74" s="119">
        <v>11.782011751048692</v>
      </c>
      <c r="L74" s="1">
        <v>1911.8212645068807</v>
      </c>
      <c r="M74" s="119">
        <v>-8.8366445433774423</v>
      </c>
      <c r="N74" s="3"/>
      <c r="O74" s="4"/>
      <c r="P74" s="5">
        <v>51544.593983600003</v>
      </c>
      <c r="Q74" s="6">
        <v>288852.29351552197</v>
      </c>
      <c r="R74" s="140"/>
      <c r="S74" s="140"/>
      <c r="U74" s="156"/>
    </row>
    <row r="75" spans="1:21" ht="14.25" customHeight="1">
      <c r="A75" s="117"/>
      <c r="B75" s="135">
        <v>5</v>
      </c>
      <c r="C75" s="128">
        <v>0.68365747608991612</v>
      </c>
      <c r="D75" s="129">
        <v>7.8143977443772217</v>
      </c>
      <c r="E75" s="130">
        <v>0.2879636309288669</v>
      </c>
      <c r="F75" s="131">
        <v>4.5766409464844671</v>
      </c>
      <c r="G75" s="132">
        <v>897.28947368421052</v>
      </c>
      <c r="H75" s="1">
        <v>9539.9093092348503</v>
      </c>
      <c r="I75" s="121">
        <v>9.2967955792225165</v>
      </c>
      <c r="J75" s="2">
        <v>7105.3380640729092</v>
      </c>
      <c r="K75" s="119">
        <v>1.0373310544012027</v>
      </c>
      <c r="L75" s="1">
        <v>2434.5712451619411</v>
      </c>
      <c r="M75" s="119">
        <v>43.543192441098874</v>
      </c>
      <c r="N75" s="126"/>
      <c r="O75" s="7"/>
      <c r="P75" s="5">
        <v>52250.669916270002</v>
      </c>
      <c r="Q75" s="6">
        <v>296316.165992353</v>
      </c>
    </row>
    <row r="76" spans="1:21" ht="14" customHeight="1">
      <c r="A76" s="117"/>
      <c r="B76" s="135">
        <v>6</v>
      </c>
      <c r="C76" s="128">
        <v>0.39624467940331254</v>
      </c>
      <c r="D76" s="129">
        <v>7.6047377294164109</v>
      </c>
      <c r="E76" s="130">
        <v>0.80021148134525877</v>
      </c>
      <c r="F76" s="131">
        <v>4.8350388621785534</v>
      </c>
      <c r="G76" s="132">
        <v>906.00714285714275</v>
      </c>
      <c r="H76" s="1">
        <v>10788.810738247559</v>
      </c>
      <c r="I76" s="121">
        <v>25.082768308886784</v>
      </c>
      <c r="J76" s="2">
        <v>7470.5865966436904</v>
      </c>
      <c r="K76" s="119">
        <v>4.7221765796422899</v>
      </c>
      <c r="L76" s="1">
        <v>3318.2241416038687</v>
      </c>
      <c r="M76" s="119">
        <v>122.4580978417229</v>
      </c>
      <c r="N76" s="8"/>
      <c r="O76" s="9"/>
      <c r="P76" s="5">
        <v>51876.252547509997</v>
      </c>
      <c r="Q76" s="6">
        <v>292326.02115002298</v>
      </c>
    </row>
    <row r="77" spans="1:21" ht="14.25" customHeight="1">
      <c r="A77" s="117"/>
      <c r="B77" s="135">
        <v>7</v>
      </c>
      <c r="C77" s="128">
        <v>-1.102596761161978</v>
      </c>
      <c r="D77" s="129">
        <v>6.7750450769855863</v>
      </c>
      <c r="E77" s="130">
        <v>0.26209779410584222</v>
      </c>
      <c r="F77" s="131">
        <v>5.0938593580067026</v>
      </c>
      <c r="G77" s="132">
        <v>931.4909090909091</v>
      </c>
      <c r="H77" s="1">
        <v>10248.355649804289</v>
      </c>
      <c r="I77" s="121">
        <v>20.084396603345802</v>
      </c>
      <c r="J77" s="2">
        <v>8257.9936956486999</v>
      </c>
      <c r="K77" s="119">
        <v>0.24886405103423659</v>
      </c>
      <c r="L77" s="1">
        <v>1990.361954155589</v>
      </c>
      <c r="M77" s="119">
        <v>570.60571003271707</v>
      </c>
      <c r="N77" s="3"/>
      <c r="O77" s="4"/>
      <c r="P77" s="5">
        <v>52687.44387684</v>
      </c>
      <c r="Q77" s="6"/>
    </row>
    <row r="78" spans="1:21" ht="14.25" customHeight="1">
      <c r="A78" s="117"/>
      <c r="B78" s="135">
        <v>8</v>
      </c>
      <c r="C78" s="128"/>
      <c r="D78" s="129"/>
      <c r="E78" s="130"/>
      <c r="F78" s="131"/>
      <c r="G78" s="132"/>
      <c r="H78" s="1"/>
      <c r="I78" s="121"/>
      <c r="J78" s="2"/>
      <c r="K78" s="119"/>
      <c r="L78" s="1"/>
      <c r="M78" s="119"/>
      <c r="N78" s="126"/>
      <c r="O78" s="7"/>
      <c r="P78" s="5"/>
      <c r="Q78" s="6"/>
    </row>
    <row r="79" spans="1:21" ht="14.25" customHeight="1">
      <c r="A79" s="117"/>
      <c r="B79" s="135">
        <v>9</v>
      </c>
      <c r="C79" s="128"/>
      <c r="D79" s="129"/>
      <c r="E79" s="130"/>
      <c r="F79" s="131"/>
      <c r="G79" s="132"/>
      <c r="H79" s="1"/>
      <c r="I79" s="121"/>
      <c r="J79" s="2"/>
      <c r="K79" s="119"/>
      <c r="L79" s="1"/>
      <c r="M79" s="119"/>
      <c r="N79" s="134"/>
      <c r="O79" s="9"/>
      <c r="P79" s="5"/>
      <c r="Q79" s="6"/>
    </row>
    <row r="80" spans="1:21" ht="14.25" customHeight="1">
      <c r="A80" s="117"/>
      <c r="B80" s="135">
        <v>10</v>
      </c>
      <c r="C80" s="128"/>
      <c r="D80" s="129"/>
      <c r="E80" s="130"/>
      <c r="F80" s="131"/>
      <c r="G80" s="132"/>
      <c r="H80" s="1"/>
      <c r="I80" s="121"/>
      <c r="J80" s="2"/>
      <c r="K80" s="119"/>
      <c r="L80" s="1"/>
      <c r="M80" s="119"/>
      <c r="N80" s="3"/>
      <c r="O80" s="4"/>
      <c r="P80" s="5"/>
      <c r="Q80" s="6"/>
    </row>
    <row r="81" spans="1:19" ht="14.25" customHeight="1">
      <c r="A81" s="117"/>
      <c r="B81" s="135">
        <v>11</v>
      </c>
      <c r="C81" s="128"/>
      <c r="D81" s="129"/>
      <c r="E81" s="130"/>
      <c r="F81" s="131"/>
      <c r="G81" s="132"/>
      <c r="H81" s="1"/>
      <c r="I81" s="121"/>
      <c r="J81" s="2"/>
      <c r="K81" s="119"/>
      <c r="L81" s="1"/>
      <c r="M81" s="119"/>
      <c r="N81" s="126"/>
      <c r="O81" s="7"/>
      <c r="P81" s="5"/>
      <c r="Q81" s="6"/>
    </row>
    <row r="82" spans="1:19" ht="14.25" customHeight="1" thickBot="1">
      <c r="A82" s="123"/>
      <c r="B82" s="136">
        <v>12</v>
      </c>
      <c r="C82" s="157"/>
      <c r="D82" s="137"/>
      <c r="E82" s="158"/>
      <c r="F82" s="159"/>
      <c r="G82" s="138"/>
      <c r="H82" s="15"/>
      <c r="I82" s="125"/>
      <c r="J82" s="12"/>
      <c r="K82" s="124"/>
      <c r="L82" s="15"/>
      <c r="M82" s="137"/>
      <c r="N82" s="139"/>
      <c r="O82" s="16"/>
      <c r="P82" s="17"/>
      <c r="Q82" s="18"/>
      <c r="S82" s="140"/>
    </row>
    <row r="83" spans="1:19" ht="14.25" customHeight="1">
      <c r="A83" s="177"/>
      <c r="B83" s="177"/>
      <c r="C83" s="178"/>
      <c r="D83" s="178"/>
      <c r="E83" s="178"/>
      <c r="F83" s="178"/>
      <c r="G83" s="178"/>
      <c r="H83" s="179"/>
      <c r="I83" s="180"/>
      <c r="J83" s="181"/>
      <c r="K83" s="180"/>
      <c r="L83" s="179"/>
      <c r="M83" s="178"/>
      <c r="N83" s="182"/>
      <c r="O83" s="24"/>
      <c r="P83" s="183"/>
      <c r="Q83" s="179"/>
      <c r="S83" s="140"/>
    </row>
    <row r="84" spans="1:19">
      <c r="A84" s="245" t="s">
        <v>90</v>
      </c>
      <c r="B84" s="245"/>
      <c r="C84" s="246"/>
      <c r="D84" s="246"/>
      <c r="E84" s="246"/>
      <c r="F84" s="246"/>
      <c r="G84" s="246"/>
      <c r="H84" s="191"/>
      <c r="I84" s="247"/>
      <c r="J84" s="20"/>
      <c r="K84" s="247"/>
      <c r="L84" s="191"/>
      <c r="M84" s="246"/>
      <c r="N84" s="248"/>
      <c r="O84" s="190"/>
      <c r="P84" s="191"/>
      <c r="Q84" s="21"/>
    </row>
    <row r="85" spans="1:19">
      <c r="A85" s="36" t="s">
        <v>89</v>
      </c>
      <c r="C85" s="249"/>
      <c r="D85" s="249"/>
      <c r="E85" s="249"/>
      <c r="F85" s="249"/>
      <c r="G85" s="249"/>
      <c r="H85" s="191"/>
      <c r="I85" s="247"/>
      <c r="J85" s="20"/>
      <c r="K85" s="239"/>
      <c r="L85" s="191"/>
      <c r="M85" s="249"/>
      <c r="N85" s="250"/>
      <c r="O85" s="190"/>
      <c r="P85" s="191"/>
      <c r="Q85" s="21"/>
    </row>
    <row r="86" spans="1:19">
      <c r="C86" s="249"/>
      <c r="D86" s="249"/>
      <c r="E86" s="249"/>
      <c r="F86" s="249"/>
      <c r="G86" s="249"/>
      <c r="H86" s="191"/>
      <c r="I86" s="239"/>
      <c r="J86" s="20"/>
      <c r="K86" s="239"/>
      <c r="L86" s="191"/>
      <c r="M86" s="249"/>
      <c r="N86" s="250"/>
      <c r="O86" s="190"/>
      <c r="P86" s="191"/>
      <c r="Q86" s="21"/>
    </row>
    <row r="87" spans="1:19">
      <c r="C87" s="249"/>
      <c r="D87" s="249"/>
      <c r="E87" s="249"/>
      <c r="F87" s="249"/>
      <c r="G87" s="249"/>
      <c r="H87" s="191"/>
      <c r="I87" s="239"/>
      <c r="J87" s="191"/>
      <c r="K87" s="249"/>
      <c r="L87" s="191"/>
      <c r="M87" s="249"/>
      <c r="N87" s="193"/>
      <c r="O87" s="192"/>
      <c r="P87" s="191"/>
      <c r="Q87" s="21"/>
    </row>
    <row r="88" spans="1:19">
      <c r="C88" s="249"/>
      <c r="D88" s="249"/>
      <c r="E88" s="249"/>
      <c r="F88" s="249"/>
      <c r="G88" s="249"/>
      <c r="H88" s="191"/>
      <c r="I88" s="239"/>
      <c r="J88" s="191"/>
      <c r="K88" s="249"/>
      <c r="L88" s="191"/>
      <c r="M88" s="249"/>
      <c r="N88" s="193"/>
      <c r="O88" s="192"/>
      <c r="P88" s="191"/>
      <c r="Q88" s="21"/>
    </row>
    <row r="89" spans="1:19">
      <c r="C89" s="249"/>
      <c r="D89" s="249"/>
      <c r="E89" s="249"/>
      <c r="F89" s="249"/>
      <c r="G89" s="249"/>
      <c r="H89" s="191"/>
      <c r="I89" s="239"/>
      <c r="J89" s="191"/>
      <c r="K89" s="249"/>
      <c r="L89" s="191"/>
      <c r="M89" s="249"/>
      <c r="N89" s="193"/>
      <c r="O89" s="192"/>
      <c r="P89" s="191"/>
      <c r="Q89" s="21"/>
    </row>
    <row r="90" spans="1:19">
      <c r="C90" s="249"/>
      <c r="D90" s="249"/>
      <c r="E90" s="249"/>
      <c r="F90" s="249"/>
      <c r="G90" s="251"/>
      <c r="H90" s="191"/>
      <c r="I90" s="239"/>
      <c r="J90" s="191"/>
      <c r="K90" s="249"/>
      <c r="L90" s="191"/>
      <c r="M90" s="249"/>
      <c r="N90" s="192"/>
      <c r="O90" s="192"/>
      <c r="P90" s="191"/>
      <c r="Q90" s="21"/>
    </row>
    <row r="91" spans="1:19">
      <c r="C91" s="249"/>
      <c r="D91" s="249"/>
      <c r="E91" s="249"/>
      <c r="F91" s="249"/>
      <c r="G91" s="249"/>
      <c r="H91" s="191"/>
      <c r="I91" s="239"/>
      <c r="J91" s="191"/>
      <c r="K91" s="249"/>
      <c r="L91" s="191"/>
      <c r="M91" s="249"/>
      <c r="N91" s="252"/>
      <c r="O91" s="192"/>
      <c r="P91" s="191"/>
      <c r="Q91" s="21"/>
    </row>
    <row r="92" spans="1:19">
      <c r="C92" s="249"/>
      <c r="D92" s="249"/>
      <c r="E92" s="249"/>
      <c r="F92" s="249"/>
      <c r="G92" s="249"/>
      <c r="H92" s="191"/>
      <c r="I92" s="239"/>
      <c r="J92" s="191"/>
      <c r="K92" s="249"/>
      <c r="L92" s="191"/>
      <c r="M92" s="249"/>
      <c r="N92" s="252"/>
      <c r="O92" s="192"/>
      <c r="P92" s="191"/>
      <c r="Q92" s="21"/>
    </row>
    <row r="93" spans="1:19">
      <c r="C93" s="249"/>
      <c r="D93" s="249"/>
      <c r="E93" s="249"/>
      <c r="F93" s="249"/>
      <c r="G93" s="249"/>
      <c r="H93" s="191"/>
      <c r="I93" s="239"/>
      <c r="J93" s="191"/>
      <c r="K93" s="249"/>
      <c r="L93" s="191"/>
      <c r="M93" s="249"/>
      <c r="O93" s="192"/>
      <c r="P93" s="191"/>
      <c r="Q93" s="21"/>
    </row>
    <row r="94" spans="1:19">
      <c r="C94" s="249"/>
      <c r="D94" s="249"/>
      <c r="E94" s="249"/>
      <c r="F94" s="249"/>
      <c r="G94" s="249"/>
      <c r="H94" s="191"/>
      <c r="I94" s="239"/>
      <c r="J94" s="191"/>
      <c r="K94" s="249"/>
      <c r="L94" s="191"/>
      <c r="M94" s="249"/>
      <c r="O94" s="192"/>
      <c r="P94" s="191"/>
      <c r="Q94" s="22"/>
    </row>
    <row r="95" spans="1:19">
      <c r="C95" s="249"/>
      <c r="D95" s="249"/>
      <c r="E95" s="249"/>
      <c r="F95" s="249"/>
      <c r="G95" s="249"/>
      <c r="H95" s="23"/>
      <c r="I95" s="239"/>
      <c r="J95" s="23"/>
      <c r="K95" s="249"/>
      <c r="L95" s="23"/>
      <c r="M95" s="249"/>
      <c r="O95" s="192"/>
      <c r="P95" s="191"/>
      <c r="Q95" s="21"/>
    </row>
  </sheetData>
  <mergeCells count="14">
    <mergeCell ref="N1:O1"/>
    <mergeCell ref="H2:I2"/>
    <mergeCell ref="J2:K2"/>
    <mergeCell ref="L2:M2"/>
    <mergeCell ref="C1:D1"/>
    <mergeCell ref="E1:F1"/>
    <mergeCell ref="H1:I1"/>
    <mergeCell ref="J1:K1"/>
    <mergeCell ref="L1:M1"/>
    <mergeCell ref="O93:O95"/>
    <mergeCell ref="N87:N89"/>
    <mergeCell ref="O87:O89"/>
    <mergeCell ref="N90:N92"/>
    <mergeCell ref="O90:O92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92"/>
  <sheetViews>
    <sheetView tabSelected="1" view="pageBreakPreview" zoomScaleNormal="100" zoomScaleSheetLayoutView="100" workbookViewId="0"/>
  </sheetViews>
  <sheetFormatPr defaultColWidth="8.90625" defaultRowHeight="13"/>
  <cols>
    <col min="1" max="1" width="5.08984375" style="36" customWidth="1"/>
    <col min="2" max="2" width="2.6328125" style="36" customWidth="1"/>
    <col min="3" max="15" width="9.90625" style="36" customWidth="1"/>
    <col min="16" max="16384" width="8.90625" style="36"/>
  </cols>
  <sheetData>
    <row r="1" spans="1:17" s="200" customFormat="1">
      <c r="A1" s="194" t="s">
        <v>0</v>
      </c>
      <c r="B1" s="195" t="s">
        <v>1</v>
      </c>
      <c r="C1" s="199" t="s">
        <v>56</v>
      </c>
      <c r="D1" s="198"/>
      <c r="E1" s="199" t="s">
        <v>57</v>
      </c>
      <c r="F1" s="198"/>
      <c r="G1" s="196" t="s">
        <v>58</v>
      </c>
      <c r="H1" s="199" t="s">
        <v>59</v>
      </c>
      <c r="I1" s="198"/>
      <c r="J1" s="199" t="s">
        <v>60</v>
      </c>
      <c r="K1" s="197"/>
      <c r="L1" s="197"/>
      <c r="M1" s="197"/>
      <c r="N1" s="197"/>
      <c r="O1" s="198"/>
    </row>
    <row r="2" spans="1:17" s="200" customFormat="1">
      <c r="A2" s="201"/>
      <c r="B2" s="202"/>
      <c r="C2" s="204" t="s">
        <v>61</v>
      </c>
      <c r="D2" s="202" t="s">
        <v>62</v>
      </c>
      <c r="E2" s="205" t="s">
        <v>63</v>
      </c>
      <c r="F2" s="206"/>
      <c r="G2" s="203" t="s">
        <v>64</v>
      </c>
      <c r="H2" s="205" t="s">
        <v>65</v>
      </c>
      <c r="I2" s="206"/>
      <c r="J2" s="253"/>
      <c r="K2" s="207"/>
      <c r="L2" s="207"/>
      <c r="M2" s="207"/>
      <c r="N2" s="207"/>
      <c r="O2" s="208"/>
    </row>
    <row r="3" spans="1:17" s="200" customFormat="1" ht="14.25" customHeight="1">
      <c r="A3" s="201"/>
      <c r="B3" s="202"/>
      <c r="C3" s="204" t="s">
        <v>67</v>
      </c>
      <c r="D3" s="211" t="s">
        <v>66</v>
      </c>
      <c r="E3" s="204" t="s">
        <v>67</v>
      </c>
      <c r="F3" s="211" t="s">
        <v>66</v>
      </c>
      <c r="G3" s="203" t="s">
        <v>97</v>
      </c>
      <c r="H3" s="204"/>
      <c r="I3" s="211"/>
      <c r="J3" s="254" t="s">
        <v>61</v>
      </c>
      <c r="K3" s="255" t="s">
        <v>68</v>
      </c>
      <c r="L3" s="255" t="s">
        <v>69</v>
      </c>
      <c r="M3" s="255" t="s">
        <v>70</v>
      </c>
      <c r="N3" s="255" t="s">
        <v>71</v>
      </c>
      <c r="O3" s="211" t="s">
        <v>72</v>
      </c>
    </row>
    <row r="4" spans="1:17" s="200" customFormat="1" ht="13.5" thickBot="1">
      <c r="A4" s="213" t="s">
        <v>25</v>
      </c>
      <c r="B4" s="214"/>
      <c r="C4" s="216" t="s">
        <v>26</v>
      </c>
      <c r="D4" s="218" t="s">
        <v>26</v>
      </c>
      <c r="E4" s="216" t="s">
        <v>27</v>
      </c>
      <c r="F4" s="217" t="s">
        <v>26</v>
      </c>
      <c r="G4" s="215" t="s">
        <v>26</v>
      </c>
      <c r="H4" s="216" t="s">
        <v>73</v>
      </c>
      <c r="I4" s="218" t="s">
        <v>26</v>
      </c>
      <c r="J4" s="256"/>
      <c r="K4" s="257" t="s">
        <v>74</v>
      </c>
      <c r="L4" s="257" t="s">
        <v>75</v>
      </c>
      <c r="M4" s="257" t="s">
        <v>76</v>
      </c>
      <c r="N4" s="257" t="s">
        <v>76</v>
      </c>
      <c r="O4" s="258" t="s">
        <v>76</v>
      </c>
    </row>
    <row r="5" spans="1:17" s="200" customFormat="1" ht="13.5" thickBot="1">
      <c r="A5" s="220"/>
      <c r="B5" s="221"/>
      <c r="C5" s="167" t="s">
        <v>29</v>
      </c>
      <c r="D5" s="168"/>
      <c r="E5" s="169" t="s">
        <v>29</v>
      </c>
      <c r="F5" s="170"/>
      <c r="G5" s="166" t="s">
        <v>29</v>
      </c>
      <c r="H5" s="169" t="s">
        <v>77</v>
      </c>
      <c r="I5" s="171" t="s">
        <v>29</v>
      </c>
      <c r="J5" s="167" t="s">
        <v>78</v>
      </c>
      <c r="K5" s="259" t="s">
        <v>78</v>
      </c>
      <c r="L5" s="223" t="s">
        <v>78</v>
      </c>
      <c r="M5" s="222" t="s">
        <v>78</v>
      </c>
      <c r="N5" s="222" t="s">
        <v>78</v>
      </c>
      <c r="O5" s="168" t="s">
        <v>78</v>
      </c>
    </row>
    <row r="6" spans="1:17">
      <c r="A6" s="37">
        <v>2021</v>
      </c>
      <c r="B6" s="38"/>
      <c r="C6" s="260">
        <v>22.05141110029092</v>
      </c>
      <c r="D6" s="27" t="s">
        <v>41</v>
      </c>
      <c r="E6" s="28">
        <v>13.341615049572326</v>
      </c>
      <c r="F6" s="39" t="s">
        <v>41</v>
      </c>
      <c r="G6" s="225">
        <v>28.956321839080456</v>
      </c>
      <c r="H6" s="29">
        <f>SUM(H12:H23)</f>
        <v>415582</v>
      </c>
      <c r="I6" s="30">
        <v>60.485493506543662</v>
      </c>
      <c r="J6" s="31">
        <f>AVERAGE(J12:J23)</f>
        <v>33.181280326843265</v>
      </c>
      <c r="K6" s="32">
        <f t="shared" ref="K6:O6" si="0">AVERAGE(K12:K23)</f>
        <v>33.221794446309396</v>
      </c>
      <c r="L6" s="33">
        <f t="shared" si="0"/>
        <v>33.670306746164961</v>
      </c>
      <c r="M6" s="32">
        <f t="shared" si="0"/>
        <v>41.665354156494125</v>
      </c>
      <c r="N6" s="33">
        <f t="shared" si="0"/>
        <v>25.535567029317225</v>
      </c>
      <c r="O6" s="35">
        <f t="shared" si="0"/>
        <v>31.830046876271577</v>
      </c>
    </row>
    <row r="7" spans="1:17">
      <c r="A7" s="37">
        <v>2022</v>
      </c>
      <c r="B7" s="38"/>
      <c r="C7" s="260">
        <v>-4.3729539506039004</v>
      </c>
      <c r="D7" s="27" t="s">
        <v>41</v>
      </c>
      <c r="E7" s="261">
        <v>-6.7932618973393488</v>
      </c>
      <c r="F7" s="39" t="s">
        <v>41</v>
      </c>
      <c r="G7" s="225">
        <v>-6.3605248146035187</v>
      </c>
      <c r="H7" s="29">
        <f>SUM(H24:H35)</f>
        <v>426867</v>
      </c>
      <c r="I7" s="30">
        <f>(H7/H6-1)*100</f>
        <v>2.7154689086630324</v>
      </c>
      <c r="J7" s="31">
        <f>AVERAGE(J24:J35)</f>
        <v>26.611482938130695</v>
      </c>
      <c r="K7" s="32">
        <f t="shared" ref="K7:O7" si="1">AVERAGE(K24:K35)</f>
        <v>29.049926598866776</v>
      </c>
      <c r="L7" s="33">
        <f t="shared" si="1"/>
        <v>25.817147254943837</v>
      </c>
      <c r="M7" s="32">
        <f t="shared" si="1"/>
        <v>32.278761704762779</v>
      </c>
      <c r="N7" s="33">
        <f t="shared" si="1"/>
        <v>23.143582820892334</v>
      </c>
      <c r="O7" s="35">
        <f t="shared" si="1"/>
        <v>22.767995357513424</v>
      </c>
    </row>
    <row r="8" spans="1:17">
      <c r="A8" s="37">
        <v>2023</v>
      </c>
      <c r="B8" s="38"/>
      <c r="C8" s="260">
        <v>-3.5644635387689902</v>
      </c>
      <c r="D8" s="27" t="s">
        <v>35</v>
      </c>
      <c r="E8" s="261">
        <v>-7.9972354054370811</v>
      </c>
      <c r="F8" s="39" t="s">
        <v>96</v>
      </c>
      <c r="G8" s="225">
        <v>-8.6125494974109262</v>
      </c>
      <c r="H8" s="29">
        <f>SUM(H36:H47)</f>
        <v>313865</v>
      </c>
      <c r="I8" s="30">
        <f>(H8/H7-1)*100</f>
        <v>-26.472414124305701</v>
      </c>
      <c r="J8" s="31">
        <f>AVERAGE(J36:J47)</f>
        <v>28.385568830372719</v>
      </c>
      <c r="K8" s="32">
        <f t="shared" ref="K8:O8" si="2">AVERAGE(K36:K47)</f>
        <v>30.395710699597956</v>
      </c>
      <c r="L8" s="33">
        <f t="shared" si="2"/>
        <v>26.365287451635137</v>
      </c>
      <c r="M8" s="32">
        <f t="shared" si="2"/>
        <v>35.070210598029398</v>
      </c>
      <c r="N8" s="33">
        <f t="shared" si="2"/>
        <v>25.239779955801527</v>
      </c>
      <c r="O8" s="35">
        <f t="shared" si="2"/>
        <v>24.856855128908119</v>
      </c>
    </row>
    <row r="9" spans="1:17">
      <c r="A9" s="25">
        <v>2024</v>
      </c>
      <c r="B9" s="26"/>
      <c r="C9" s="260">
        <v>4.0433060559209792</v>
      </c>
      <c r="D9" s="27" t="s">
        <v>35</v>
      </c>
      <c r="E9" s="261">
        <v>0.47393186842529644</v>
      </c>
      <c r="F9" s="39" t="s">
        <v>41</v>
      </c>
      <c r="G9" s="225">
        <v>8.1909840846596147</v>
      </c>
      <c r="H9" s="29">
        <f>SUM(H48:H59)</f>
        <v>302366</v>
      </c>
      <c r="I9" s="30">
        <f>(H9/H8-1)*100</f>
        <v>-3.6636770586079948</v>
      </c>
      <c r="J9" s="31">
        <f t="shared" ref="J9:O9" si="3">AVERAGE(J48:J59)</f>
        <v>31.25832358443505</v>
      </c>
      <c r="K9" s="32">
        <f t="shared" si="3"/>
        <v>33.264034982124052</v>
      </c>
      <c r="L9" s="33">
        <f t="shared" si="3"/>
        <v>29.791217552553491</v>
      </c>
      <c r="M9" s="32">
        <f t="shared" si="3"/>
        <v>36.679726818882763</v>
      </c>
      <c r="N9" s="33">
        <f t="shared" si="3"/>
        <v>27.981213950854752</v>
      </c>
      <c r="O9" s="35">
        <f t="shared" si="3"/>
        <v>28.575424617760177</v>
      </c>
    </row>
    <row r="10" spans="1:17" ht="13.5" thickBot="1">
      <c r="A10" s="25">
        <v>2025</v>
      </c>
      <c r="B10" s="26"/>
      <c r="C10" s="262">
        <v>6.1799839212377492</v>
      </c>
      <c r="D10" s="40" t="s">
        <v>35</v>
      </c>
      <c r="E10" s="263">
        <v>1.2756993746843506</v>
      </c>
      <c r="F10" s="41" t="s">
        <v>41</v>
      </c>
      <c r="G10" s="224">
        <v>3.2655576093653771</v>
      </c>
      <c r="H10" s="42">
        <f>SUM(H60:H71)</f>
        <v>310598</v>
      </c>
      <c r="I10" s="43">
        <f>(H10/H9-1)*100</f>
        <v>2.7225283265975619</v>
      </c>
      <c r="J10" s="44">
        <f t="shared" ref="J10:O10" si="4">AVERAGE(J60:J71)</f>
        <v>37.154264469928883</v>
      </c>
      <c r="K10" s="45">
        <f t="shared" si="4"/>
        <v>37.106166560566038</v>
      </c>
      <c r="L10" s="46">
        <f t="shared" si="4"/>
        <v>34.972629357982498</v>
      </c>
      <c r="M10" s="47">
        <f t="shared" si="4"/>
        <v>44.726058712534098</v>
      </c>
      <c r="N10" s="46">
        <f t="shared" si="4"/>
        <v>35.986654970760803</v>
      </c>
      <c r="O10" s="184">
        <f t="shared" si="4"/>
        <v>32.979812747800992</v>
      </c>
    </row>
    <row r="11" spans="1:17" s="200" customFormat="1" ht="13.5" thickBot="1">
      <c r="A11" s="49"/>
      <c r="B11" s="230"/>
      <c r="C11" s="264" t="s">
        <v>36</v>
      </c>
      <c r="D11" s="265" t="s">
        <v>79</v>
      </c>
      <c r="E11" s="232" t="s">
        <v>37</v>
      </c>
      <c r="F11" s="234" t="s">
        <v>38</v>
      </c>
      <c r="G11" s="233" t="s">
        <v>37</v>
      </c>
      <c r="H11" s="232" t="s">
        <v>80</v>
      </c>
      <c r="I11" s="266" t="s">
        <v>37</v>
      </c>
      <c r="J11" s="267" t="s">
        <v>80</v>
      </c>
      <c r="K11" s="268" t="s">
        <v>80</v>
      </c>
      <c r="L11" s="237" t="s">
        <v>80</v>
      </c>
      <c r="M11" s="269" t="s">
        <v>80</v>
      </c>
      <c r="N11" s="234" t="s">
        <v>80</v>
      </c>
      <c r="O11" s="236" t="s">
        <v>80</v>
      </c>
      <c r="Q11" s="36"/>
    </row>
    <row r="12" spans="1:17" ht="14.25" customHeight="1">
      <c r="A12" s="49">
        <v>2021</v>
      </c>
      <c r="B12" s="50">
        <v>1</v>
      </c>
      <c r="C12" s="270">
        <v>7.7391909574028084</v>
      </c>
      <c r="D12" s="271">
        <v>-2.0452282701825752</v>
      </c>
      <c r="E12" s="51">
        <v>16.837467226119543</v>
      </c>
      <c r="F12" s="52">
        <v>-3.7299371854869756</v>
      </c>
      <c r="G12" s="53">
        <v>-3.0571992110453694</v>
      </c>
      <c r="H12" s="54">
        <v>24984</v>
      </c>
      <c r="I12" s="55">
        <v>-22.177921754298534</v>
      </c>
      <c r="J12" s="56">
        <v>29.489261627197301</v>
      </c>
      <c r="K12" s="57">
        <v>27.7326774597168</v>
      </c>
      <c r="L12" s="52">
        <v>27.048831939697301</v>
      </c>
      <c r="M12" s="58">
        <v>37.063938140869098</v>
      </c>
      <c r="N12" s="58">
        <v>23.188694000244102</v>
      </c>
      <c r="O12" s="59">
        <v>32.412162780761697</v>
      </c>
    </row>
    <row r="13" spans="1:17" ht="14.15" customHeight="1">
      <c r="A13" s="60"/>
      <c r="B13" s="61">
        <v>2</v>
      </c>
      <c r="C13" s="160">
        <v>6.7018997033763794</v>
      </c>
      <c r="D13" s="161">
        <v>0.95390113302509238</v>
      </c>
      <c r="E13" s="62">
        <v>0.66699501073645706</v>
      </c>
      <c r="F13" s="63">
        <v>-3.181061906178495</v>
      </c>
      <c r="G13" s="64">
        <v>-6.4237775647171702</v>
      </c>
      <c r="H13" s="65">
        <v>24492</v>
      </c>
      <c r="I13" s="66">
        <v>-2.1298701298701261</v>
      </c>
      <c r="J13" s="67">
        <v>31.97389793396</v>
      </c>
      <c r="K13" s="68">
        <v>29.124719619751001</v>
      </c>
      <c r="L13" s="63">
        <v>30.429944992065401</v>
      </c>
      <c r="M13" s="69">
        <v>43.852359771728501</v>
      </c>
      <c r="N13" s="69">
        <v>23.494522094726602</v>
      </c>
      <c r="O13" s="70">
        <v>32.967945098877003</v>
      </c>
    </row>
    <row r="14" spans="1:17" ht="14.25" customHeight="1">
      <c r="A14" s="72"/>
      <c r="B14" s="73">
        <v>3</v>
      </c>
      <c r="C14" s="160">
        <v>19.814821995497176</v>
      </c>
      <c r="D14" s="272">
        <v>-0.59454333178964314</v>
      </c>
      <c r="E14" s="74">
        <v>1.8016869963277884</v>
      </c>
      <c r="F14" s="75">
        <v>7.8766775450527904</v>
      </c>
      <c r="G14" s="76">
        <v>-3.8613861386138648</v>
      </c>
      <c r="H14" s="77">
        <v>32511</v>
      </c>
      <c r="I14" s="78">
        <v>69.53120926109402</v>
      </c>
      <c r="J14" s="79">
        <v>29.189092636108398</v>
      </c>
      <c r="K14" s="80">
        <v>25.384239196777301</v>
      </c>
      <c r="L14" s="75">
        <v>28.663019180297901</v>
      </c>
      <c r="M14" s="81">
        <v>39.274822235107401</v>
      </c>
      <c r="N14" s="81">
        <v>23.418275833129901</v>
      </c>
      <c r="O14" s="82">
        <v>29.2051105499268</v>
      </c>
    </row>
    <row r="15" spans="1:17" ht="14.25" customHeight="1">
      <c r="A15" s="60"/>
      <c r="B15" s="61">
        <v>4</v>
      </c>
      <c r="C15" s="160">
        <v>33.033589119800787</v>
      </c>
      <c r="D15" s="161">
        <v>-7.534581051069333</v>
      </c>
      <c r="E15" s="62">
        <v>16.358250668686367</v>
      </c>
      <c r="F15" s="63">
        <v>-6.6236346227631966</v>
      </c>
      <c r="G15" s="64">
        <v>-0.79365079365079083</v>
      </c>
      <c r="H15" s="65">
        <v>27241</v>
      </c>
      <c r="I15" s="66">
        <v>205.87244554233101</v>
      </c>
      <c r="J15" s="67">
        <v>24.900484085083001</v>
      </c>
      <c r="K15" s="68">
        <v>22.900463104248001</v>
      </c>
      <c r="L15" s="63">
        <v>22.3007621765137</v>
      </c>
      <c r="M15" s="69">
        <v>34.152778625488303</v>
      </c>
      <c r="N15" s="69">
        <v>23.106691360473601</v>
      </c>
      <c r="O15" s="70">
        <v>22.0417289733887</v>
      </c>
    </row>
    <row r="16" spans="1:17" ht="14.25" customHeight="1">
      <c r="A16" s="60"/>
      <c r="B16" s="61">
        <v>5</v>
      </c>
      <c r="C16" s="160">
        <v>49.928572962483805</v>
      </c>
      <c r="D16" s="161">
        <v>27.261735620007421</v>
      </c>
      <c r="E16" s="62">
        <v>24.889485403617442</v>
      </c>
      <c r="F16" s="63">
        <v>18.1766324724131</v>
      </c>
      <c r="G16" s="64">
        <v>80.196399345335507</v>
      </c>
      <c r="H16" s="65">
        <v>34130</v>
      </c>
      <c r="I16" s="66">
        <v>293.15747033751876</v>
      </c>
      <c r="J16" s="67">
        <v>29.8312282562256</v>
      </c>
      <c r="K16" s="68">
        <v>28.940214157104499</v>
      </c>
      <c r="L16" s="63">
        <v>27.102739334106399</v>
      </c>
      <c r="M16" s="69">
        <v>39.096775054931598</v>
      </c>
      <c r="N16" s="69">
        <v>23.967649459838899</v>
      </c>
      <c r="O16" s="70">
        <v>30.0487670898438</v>
      </c>
    </row>
    <row r="17" spans="1:15" ht="14.25" customHeight="1">
      <c r="A17" s="60"/>
      <c r="B17" s="61">
        <v>6</v>
      </c>
      <c r="C17" s="160">
        <v>44.63657186217462</v>
      </c>
      <c r="D17" s="161">
        <v>0.64975498070962701</v>
      </c>
      <c r="E17" s="62">
        <v>28.474752316050257</v>
      </c>
      <c r="F17" s="63">
        <v>-2.1979568364184909</v>
      </c>
      <c r="G17" s="64">
        <v>62.434782608695663</v>
      </c>
      <c r="H17" s="71">
        <v>35499</v>
      </c>
      <c r="I17" s="70">
        <v>295.70839371307545</v>
      </c>
      <c r="J17" s="67">
        <v>33.391399383544901</v>
      </c>
      <c r="K17" s="68">
        <v>33.079219818115199</v>
      </c>
      <c r="L17" s="63">
        <v>34.1983833312988</v>
      </c>
      <c r="M17" s="69">
        <v>43.743576049804702</v>
      </c>
      <c r="N17" s="69">
        <v>23.450971603393601</v>
      </c>
      <c r="O17" s="70">
        <v>32.484848022460902</v>
      </c>
    </row>
    <row r="18" spans="1:15" ht="14.25" customHeight="1">
      <c r="A18" s="60"/>
      <c r="B18" s="61">
        <v>7</v>
      </c>
      <c r="C18" s="160">
        <v>43.146633367523712</v>
      </c>
      <c r="D18" s="161">
        <v>4.2780242597516338</v>
      </c>
      <c r="E18" s="62">
        <v>26.62870121602738</v>
      </c>
      <c r="F18" s="63">
        <v>-1.1912907818716234</v>
      </c>
      <c r="G18" s="64">
        <v>132.60135135135133</v>
      </c>
      <c r="H18" s="71">
        <v>38226</v>
      </c>
      <c r="I18" s="70">
        <v>233.44382414515002</v>
      </c>
      <c r="J18" s="67">
        <v>37.4</v>
      </c>
      <c r="K18" s="68">
        <v>35.5</v>
      </c>
      <c r="L18" s="63">
        <v>38.299999999999997</v>
      </c>
      <c r="M18" s="69">
        <v>45.3</v>
      </c>
      <c r="N18" s="69">
        <v>30.4</v>
      </c>
      <c r="O18" s="70">
        <v>37.5</v>
      </c>
    </row>
    <row r="19" spans="1:15" ht="14.25" customHeight="1">
      <c r="A19" s="60"/>
      <c r="B19" s="61">
        <v>8</v>
      </c>
      <c r="C19" s="160">
        <v>21.939498774893295</v>
      </c>
      <c r="D19" s="161">
        <v>0.95985485809240156</v>
      </c>
      <c r="E19" s="62">
        <v>2.3920548738078509</v>
      </c>
      <c r="F19" s="63">
        <v>-0.29720644350811343</v>
      </c>
      <c r="G19" s="64">
        <v>45.81939799331105</v>
      </c>
      <c r="H19" s="71">
        <v>37564</v>
      </c>
      <c r="I19" s="70">
        <v>97.321006461102073</v>
      </c>
      <c r="J19" s="67">
        <v>39.299999999999997</v>
      </c>
      <c r="K19" s="68">
        <v>41.9</v>
      </c>
      <c r="L19" s="63">
        <v>40.4</v>
      </c>
      <c r="M19" s="69">
        <v>46.4</v>
      </c>
      <c r="N19" s="69">
        <v>30.1</v>
      </c>
      <c r="O19" s="70">
        <v>37.9</v>
      </c>
    </row>
    <row r="20" spans="1:15" ht="14.25" customHeight="1">
      <c r="A20" s="60"/>
      <c r="B20" s="61">
        <v>9</v>
      </c>
      <c r="C20" s="160">
        <v>17.153079491044721</v>
      </c>
      <c r="D20" s="161">
        <v>6.6438866095053228E-2</v>
      </c>
      <c r="E20" s="62">
        <v>13.501398191828102</v>
      </c>
      <c r="F20" s="63">
        <v>1.6676064848533567</v>
      </c>
      <c r="G20" s="64">
        <v>31.529656607700328</v>
      </c>
      <c r="H20" s="71">
        <v>42627</v>
      </c>
      <c r="I20" s="70">
        <v>33.639527228265976</v>
      </c>
      <c r="J20" s="67">
        <v>37.9</v>
      </c>
      <c r="K20" s="68">
        <v>40.200000000000003</v>
      </c>
      <c r="L20" s="63">
        <v>41.6</v>
      </c>
      <c r="M20" s="69">
        <v>44.7</v>
      </c>
      <c r="N20" s="69">
        <v>26.7</v>
      </c>
      <c r="O20" s="70">
        <v>36.200000000000003</v>
      </c>
    </row>
    <row r="21" spans="1:15" ht="14.25" customHeight="1">
      <c r="A21" s="60"/>
      <c r="B21" s="61">
        <v>10</v>
      </c>
      <c r="C21" s="160">
        <v>15.753497867727372</v>
      </c>
      <c r="D21" s="161">
        <v>-0.53670169425047431</v>
      </c>
      <c r="E21" s="62">
        <v>14.465393718984984</v>
      </c>
      <c r="F21" s="63">
        <v>-1.1871518965424932</v>
      </c>
      <c r="G21" s="64">
        <v>35.582822085889568</v>
      </c>
      <c r="H21" s="71">
        <v>38551</v>
      </c>
      <c r="I21" s="70">
        <v>6.3681262588637821</v>
      </c>
      <c r="J21" s="67">
        <v>34.200000000000003</v>
      </c>
      <c r="K21" s="68">
        <v>36.200000000000003</v>
      </c>
      <c r="L21" s="63">
        <v>35.6</v>
      </c>
      <c r="M21" s="69">
        <v>38.5</v>
      </c>
      <c r="N21" s="69">
        <v>26.1</v>
      </c>
      <c r="O21" s="70">
        <v>34.799999999999997</v>
      </c>
    </row>
    <row r="22" spans="1:15" ht="14.25" customHeight="1">
      <c r="A22" s="60"/>
      <c r="B22" s="61">
        <v>11</v>
      </c>
      <c r="C22" s="160">
        <v>13.301478540047484</v>
      </c>
      <c r="D22" s="161">
        <v>-0.42205143632338959</v>
      </c>
      <c r="E22" s="62">
        <v>14.911449581473704</v>
      </c>
      <c r="F22" s="63">
        <v>3.5616995725000988</v>
      </c>
      <c r="G22" s="64">
        <v>21.550094517958417</v>
      </c>
      <c r="H22" s="71">
        <v>38981</v>
      </c>
      <c r="I22" s="70">
        <v>32.20172285152276</v>
      </c>
      <c r="J22" s="67">
        <v>33</v>
      </c>
      <c r="K22" s="68">
        <v>38.200000000000003</v>
      </c>
      <c r="L22" s="63">
        <v>36</v>
      </c>
      <c r="M22" s="69">
        <v>39.700000000000003</v>
      </c>
      <c r="N22" s="69">
        <v>22</v>
      </c>
      <c r="O22" s="70">
        <v>29</v>
      </c>
    </row>
    <row r="23" spans="1:15" ht="14.25" customHeight="1" thickBot="1">
      <c r="A23" s="83"/>
      <c r="B23" s="84">
        <v>12</v>
      </c>
      <c r="C23" s="162">
        <v>11.020246875003071</v>
      </c>
      <c r="D23" s="163">
        <v>-5.6215901440082376</v>
      </c>
      <c r="E23" s="88">
        <v>7.5268348683331681</v>
      </c>
      <c r="F23" s="91">
        <v>-3.0733110417978105</v>
      </c>
      <c r="G23" s="87">
        <v>24.369189907038535</v>
      </c>
      <c r="H23" s="92">
        <v>40776</v>
      </c>
      <c r="I23" s="91">
        <v>45.826478792647166</v>
      </c>
      <c r="J23" s="85">
        <v>37.6</v>
      </c>
      <c r="K23" s="86">
        <v>39.5</v>
      </c>
      <c r="L23" s="89">
        <v>42.4</v>
      </c>
      <c r="M23" s="90">
        <v>48.2</v>
      </c>
      <c r="N23" s="90">
        <v>30.5</v>
      </c>
      <c r="O23" s="91">
        <v>27.4</v>
      </c>
    </row>
    <row r="24" spans="1:15" ht="14.25" customHeight="1">
      <c r="A24" s="49">
        <v>2022</v>
      </c>
      <c r="B24" s="50">
        <v>1</v>
      </c>
      <c r="C24" s="270">
        <v>9.0959266632582256</v>
      </c>
      <c r="D24" s="271">
        <v>-2.572967457705011</v>
      </c>
      <c r="E24" s="51">
        <v>7.9207888404651214</v>
      </c>
      <c r="F24" s="52">
        <v>-2.6010501777251172</v>
      </c>
      <c r="G24" s="53">
        <v>0.89289344837779616</v>
      </c>
      <c r="H24" s="54">
        <v>37281</v>
      </c>
      <c r="I24" s="55">
        <v>49.219500480307389</v>
      </c>
      <c r="J24" s="56">
        <v>37.878807067871101</v>
      </c>
      <c r="K24" s="57">
        <v>37.788665771484403</v>
      </c>
      <c r="L24" s="52">
        <v>41.993099212646499</v>
      </c>
      <c r="M24" s="58">
        <v>49.68994140625</v>
      </c>
      <c r="N24" s="58">
        <v>31.098402023315401</v>
      </c>
      <c r="O24" s="59">
        <v>28.823928833007798</v>
      </c>
    </row>
    <row r="25" spans="1:15" ht="14.15" customHeight="1">
      <c r="A25" s="60"/>
      <c r="B25" s="61">
        <v>2</v>
      </c>
      <c r="C25" s="160">
        <v>4.9181539315904077</v>
      </c>
      <c r="D25" s="161">
        <v>-0.60839280841180621</v>
      </c>
      <c r="E25" s="62">
        <v>11.851171792360731</v>
      </c>
      <c r="F25" s="63">
        <v>-0.90646156010844026</v>
      </c>
      <c r="G25" s="64">
        <v>-2.5990169477995484</v>
      </c>
      <c r="H25" s="65">
        <v>31745</v>
      </c>
      <c r="I25" s="66">
        <v>29.613751429038061</v>
      </c>
      <c r="J25" s="67">
        <v>33.576576232910199</v>
      </c>
      <c r="K25" s="68">
        <v>34.9324951171875</v>
      </c>
      <c r="L25" s="63">
        <v>36.002296447753899</v>
      </c>
      <c r="M25" s="69">
        <v>43.935741424560497</v>
      </c>
      <c r="N25" s="69">
        <v>24.906507492065401</v>
      </c>
      <c r="O25" s="70">
        <v>28.105838775634801</v>
      </c>
    </row>
    <row r="26" spans="1:15" ht="14.25" customHeight="1">
      <c r="A26" s="72"/>
      <c r="B26" s="73">
        <v>3</v>
      </c>
      <c r="C26" s="160">
        <v>8.4969624341501238</v>
      </c>
      <c r="D26" s="272">
        <v>0.32139533911486051</v>
      </c>
      <c r="E26" s="74">
        <v>0.85853590502171073</v>
      </c>
      <c r="F26" s="75">
        <v>-2.3239470075625768</v>
      </c>
      <c r="G26" s="76">
        <v>13.626841638332387</v>
      </c>
      <c r="H26" s="77">
        <v>41467</v>
      </c>
      <c r="I26" s="78">
        <v>27.547599274091851</v>
      </c>
      <c r="J26" s="79">
        <v>32.758388519287102</v>
      </c>
      <c r="K26" s="80">
        <v>34.467975616455099</v>
      </c>
      <c r="L26" s="75">
        <v>32.680721282958999</v>
      </c>
      <c r="M26" s="81">
        <v>39.449127197265597</v>
      </c>
      <c r="N26" s="81">
        <v>30.2236728668213</v>
      </c>
      <c r="O26" s="82">
        <v>26.97043800354</v>
      </c>
    </row>
    <row r="27" spans="1:15" ht="14.25" customHeight="1">
      <c r="A27" s="60"/>
      <c r="B27" s="61">
        <v>4</v>
      </c>
      <c r="C27" s="160">
        <v>10.811813025629192</v>
      </c>
      <c r="D27" s="161">
        <v>-0.96611374656082605</v>
      </c>
      <c r="E27" s="62">
        <v>8.2676502249583876</v>
      </c>
      <c r="F27" s="63">
        <v>-1.66617108891296</v>
      </c>
      <c r="G27" s="64">
        <v>84.743748711973765</v>
      </c>
      <c r="H27" s="65">
        <v>37867</v>
      </c>
      <c r="I27" s="66">
        <v>39.007378583752427</v>
      </c>
      <c r="J27" s="67">
        <v>25.588731765747099</v>
      </c>
      <c r="K27" s="68">
        <v>28.853517532348601</v>
      </c>
      <c r="L27" s="63">
        <v>23.551103591918899</v>
      </c>
      <c r="M27" s="69">
        <v>30.017686843872099</v>
      </c>
      <c r="N27" s="69">
        <v>24.202783584594702</v>
      </c>
      <c r="O27" s="70">
        <v>21.318569183349599</v>
      </c>
    </row>
    <row r="28" spans="1:15" ht="14.25" customHeight="1">
      <c r="A28" s="60"/>
      <c r="B28" s="61">
        <v>5</v>
      </c>
      <c r="C28" s="160">
        <v>-3.5014487004894179</v>
      </c>
      <c r="D28" s="161">
        <v>0.65393683190595464</v>
      </c>
      <c r="E28" s="62">
        <v>-14.035775092526151</v>
      </c>
      <c r="F28" s="63">
        <v>-1.1059864156181987</v>
      </c>
      <c r="G28" s="64">
        <v>0.896995268414158</v>
      </c>
      <c r="H28" s="65">
        <v>37887</v>
      </c>
      <c r="I28" s="66">
        <v>11.007910928801646</v>
      </c>
      <c r="J28" s="67">
        <v>24.3452453613281</v>
      </c>
      <c r="K28" s="68">
        <v>27.034448623657202</v>
      </c>
      <c r="L28" s="63">
        <v>21.848070144653299</v>
      </c>
      <c r="M28" s="69">
        <v>29.623205184936499</v>
      </c>
      <c r="N28" s="69">
        <v>21.933019638061499</v>
      </c>
      <c r="O28" s="70">
        <v>21.2874870300293</v>
      </c>
    </row>
    <row r="29" spans="1:15" ht="14.25" customHeight="1">
      <c r="A29" s="60"/>
      <c r="B29" s="61">
        <v>6</v>
      </c>
      <c r="C29" s="160">
        <v>-8.3906702679248273</v>
      </c>
      <c r="D29" s="161">
        <v>-1.8802569126519564</v>
      </c>
      <c r="E29" s="62">
        <v>-12.602745525248267</v>
      </c>
      <c r="F29" s="63">
        <v>-5.5352549179351946</v>
      </c>
      <c r="G29" s="64">
        <v>15.849805948826013</v>
      </c>
      <c r="H29" s="71">
        <v>36206</v>
      </c>
      <c r="I29" s="70">
        <v>1.9916053973351389</v>
      </c>
      <c r="J29" s="67">
        <v>25.7195949554443</v>
      </c>
      <c r="K29" s="68">
        <v>27.8218097686768</v>
      </c>
      <c r="L29" s="63">
        <v>24.1305255889893</v>
      </c>
      <c r="M29" s="69">
        <v>30.0860080718994</v>
      </c>
      <c r="N29" s="69">
        <v>23.331039428710898</v>
      </c>
      <c r="O29" s="70">
        <v>23.2285881042481</v>
      </c>
    </row>
    <row r="30" spans="1:15" ht="14.25" customHeight="1">
      <c r="A30" s="60"/>
      <c r="B30" s="61">
        <v>7</v>
      </c>
      <c r="C30" s="160">
        <v>-13.288997518938139</v>
      </c>
      <c r="D30" s="161">
        <v>-0.31767444842336623</v>
      </c>
      <c r="E30" s="62">
        <v>-8.2787694023914753</v>
      </c>
      <c r="F30" s="63">
        <v>3.9718546823491074</v>
      </c>
      <c r="G30" s="64">
        <v>-20.865558336431068</v>
      </c>
      <c r="H30" s="71">
        <v>38306</v>
      </c>
      <c r="I30" s="70">
        <v>0.20928164076805533</v>
      </c>
      <c r="J30" s="67">
        <v>21.4527263641357</v>
      </c>
      <c r="K30" s="68">
        <v>25.8627414703369</v>
      </c>
      <c r="L30" s="63">
        <v>18.903244018554702</v>
      </c>
      <c r="M30" s="69">
        <v>24.676132202148398</v>
      </c>
      <c r="N30" s="69">
        <v>19.295387268066399</v>
      </c>
      <c r="O30" s="70">
        <v>18.526124954223601</v>
      </c>
    </row>
    <row r="31" spans="1:15" ht="14.25" customHeight="1">
      <c r="A31" s="60"/>
      <c r="B31" s="61">
        <v>8</v>
      </c>
      <c r="C31" s="160">
        <v>-11.534540743219557</v>
      </c>
      <c r="D31" s="161">
        <v>-0.37973077943647127</v>
      </c>
      <c r="E31" s="62">
        <v>-10.923899073842207</v>
      </c>
      <c r="F31" s="63">
        <v>-1.2748979099765689</v>
      </c>
      <c r="G31" s="64">
        <v>-23.148469848772525</v>
      </c>
      <c r="H31" s="71">
        <v>35108</v>
      </c>
      <c r="I31" s="70">
        <v>-6.5381748482589703</v>
      </c>
      <c r="J31" s="67">
        <v>23.723310470581101</v>
      </c>
      <c r="K31" s="68">
        <v>26.5011177062988</v>
      </c>
      <c r="L31" s="63">
        <v>20.930564880371101</v>
      </c>
      <c r="M31" s="69">
        <v>27.7130241394043</v>
      </c>
      <c r="N31" s="69">
        <v>23.012228012085</v>
      </c>
      <c r="O31" s="70">
        <v>20.459619522094702</v>
      </c>
    </row>
    <row r="32" spans="1:15" ht="14.25" customHeight="1">
      <c r="A32" s="60"/>
      <c r="B32" s="61">
        <v>9</v>
      </c>
      <c r="C32" s="160">
        <v>-12.960114044089554</v>
      </c>
      <c r="D32" s="161">
        <v>-2.6926785563152089</v>
      </c>
      <c r="E32" s="62">
        <v>-12.922652877610773</v>
      </c>
      <c r="F32" s="63">
        <v>-3.0752860243275393</v>
      </c>
      <c r="G32" s="64">
        <v>-23.054632677005451</v>
      </c>
      <c r="H32" s="71">
        <v>36718</v>
      </c>
      <c r="I32" s="70">
        <v>-13.862106176836274</v>
      </c>
      <c r="J32" s="67">
        <v>24.586044311523398</v>
      </c>
      <c r="K32" s="68">
        <v>27.338665008544901</v>
      </c>
      <c r="L32" s="63">
        <v>23.308782577514599</v>
      </c>
      <c r="M32" s="69">
        <v>29.774000167846701</v>
      </c>
      <c r="N32" s="69">
        <v>20.4366970062256</v>
      </c>
      <c r="O32" s="70">
        <v>22.0720729827881</v>
      </c>
    </row>
    <row r="33" spans="1:15" ht="14.25" customHeight="1">
      <c r="A33" s="60"/>
      <c r="B33" s="61">
        <v>10</v>
      </c>
      <c r="C33" s="160">
        <v>-11.977119965724548</v>
      </c>
      <c r="D33" s="161">
        <v>1.6986546026452887</v>
      </c>
      <c r="E33" s="62">
        <v>-10.921895471832357</v>
      </c>
      <c r="F33" s="63">
        <v>1.7815509151645648</v>
      </c>
      <c r="G33" s="64">
        <v>-18.23244243463509</v>
      </c>
      <c r="H33" s="71">
        <v>28642</v>
      </c>
      <c r="I33" s="70">
        <v>-25.703613395242662</v>
      </c>
      <c r="J33" s="67">
        <v>22.3426914215088</v>
      </c>
      <c r="K33" s="68">
        <v>25.878536224365199</v>
      </c>
      <c r="L33" s="63">
        <v>22.08616065979</v>
      </c>
      <c r="M33" s="69">
        <v>26.043500900268601</v>
      </c>
      <c r="N33" s="69">
        <v>17.720241546630898</v>
      </c>
      <c r="O33" s="70">
        <v>19.985021591186499</v>
      </c>
    </row>
    <row r="34" spans="1:15" ht="14.25" customHeight="1">
      <c r="A34" s="60"/>
      <c r="B34" s="61">
        <v>11</v>
      </c>
      <c r="C34" s="160">
        <v>-10.789104721780207</v>
      </c>
      <c r="D34" s="161">
        <v>-2.9576111224360546</v>
      </c>
      <c r="E34" s="62">
        <v>-17.627498338003335</v>
      </c>
      <c r="F34" s="63">
        <v>-3.5283774691850844</v>
      </c>
      <c r="G34" s="64">
        <v>-20.941811489319139</v>
      </c>
      <c r="H34" s="71">
        <v>31708</v>
      </c>
      <c r="I34" s="70">
        <v>-18.657807649880709</v>
      </c>
      <c r="J34" s="67">
        <v>24.281967163085898</v>
      </c>
      <c r="K34" s="68">
        <v>26.4115810394287</v>
      </c>
      <c r="L34" s="63">
        <v>23.3725891113281</v>
      </c>
      <c r="M34" s="69">
        <v>28.6168212890625</v>
      </c>
      <c r="N34" s="69">
        <v>20.898841857910199</v>
      </c>
      <c r="O34" s="70">
        <v>22.110000610351602</v>
      </c>
    </row>
    <row r="35" spans="1:15" ht="14.25" customHeight="1" thickBot="1">
      <c r="A35" s="83"/>
      <c r="B35" s="84">
        <v>12</v>
      </c>
      <c r="C35" s="162">
        <v>-6.2700684631485482</v>
      </c>
      <c r="D35" s="163">
        <v>-1.3690985984116555</v>
      </c>
      <c r="E35" s="88">
        <v>-14.334081652400315</v>
      </c>
      <c r="F35" s="91">
        <v>2.6337792666408788E-2</v>
      </c>
      <c r="G35" s="87">
        <v>-16.22785333313691</v>
      </c>
      <c r="H35" s="92">
        <v>33932</v>
      </c>
      <c r="I35" s="91">
        <v>-16.784382970374732</v>
      </c>
      <c r="J35" s="85">
        <v>23.083711624145501</v>
      </c>
      <c r="K35" s="86">
        <v>25.707565307617202</v>
      </c>
      <c r="L35" s="89">
        <v>20.998609542846701</v>
      </c>
      <c r="M35" s="90">
        <v>27.7199516296387</v>
      </c>
      <c r="N35" s="90">
        <v>20.6641731262207</v>
      </c>
      <c r="O35" s="91">
        <v>20.328254699706999</v>
      </c>
    </row>
    <row r="36" spans="1:15" ht="14.25" customHeight="1">
      <c r="A36" s="49">
        <v>2023</v>
      </c>
      <c r="B36" s="50">
        <v>1</v>
      </c>
      <c r="C36" s="270">
        <v>-7.2261878472672958</v>
      </c>
      <c r="D36" s="271">
        <v>-0.59324598589189925</v>
      </c>
      <c r="E36" s="51">
        <v>-15.038650722659838</v>
      </c>
      <c r="F36" s="52">
        <v>-1.4553830201484153</v>
      </c>
      <c r="G36" s="53">
        <v>-11.376957111795372</v>
      </c>
      <c r="H36" s="54">
        <v>27617</v>
      </c>
      <c r="I36" s="55">
        <v>-25.922051447117834</v>
      </c>
      <c r="J36" s="56">
        <v>24.5409965515137</v>
      </c>
      <c r="K36" s="57">
        <v>28.070325851440401</v>
      </c>
      <c r="L36" s="52">
        <v>21.7381191253662</v>
      </c>
      <c r="M36" s="58">
        <v>29.6586303710938</v>
      </c>
      <c r="N36" s="58">
        <v>22.350917816162099</v>
      </c>
      <c r="O36" s="59">
        <v>20.886987686157202</v>
      </c>
    </row>
    <row r="37" spans="1:15" ht="14.15" customHeight="1">
      <c r="A37" s="60"/>
      <c r="B37" s="61">
        <v>2</v>
      </c>
      <c r="C37" s="160">
        <v>-3.9032493114462774</v>
      </c>
      <c r="D37" s="161">
        <v>0.73976469144207968</v>
      </c>
      <c r="E37" s="62">
        <v>-12.830479949250616</v>
      </c>
      <c r="F37" s="63">
        <v>0.82310233073730199</v>
      </c>
      <c r="G37" s="64">
        <v>-11.479938378216092</v>
      </c>
      <c r="H37" s="65">
        <v>26220</v>
      </c>
      <c r="I37" s="66">
        <v>-17.404315640258304</v>
      </c>
      <c r="J37" s="67">
        <v>28.4178352355957</v>
      </c>
      <c r="K37" s="68">
        <v>31.5985012054443</v>
      </c>
      <c r="L37" s="63">
        <v>25.146965026855501</v>
      </c>
      <c r="M37" s="69">
        <v>36.122478485107401</v>
      </c>
      <c r="N37" s="69">
        <v>25.582727432251001</v>
      </c>
      <c r="O37" s="70">
        <v>23.638504028320298</v>
      </c>
    </row>
    <row r="38" spans="1:15" ht="14.25" customHeight="1">
      <c r="A38" s="72"/>
      <c r="B38" s="73">
        <v>3</v>
      </c>
      <c r="C38" s="160">
        <v>-4.2482578350990892</v>
      </c>
      <c r="D38" s="272">
        <v>-0.50757225811000062</v>
      </c>
      <c r="E38" s="74">
        <v>-10.429293311656394</v>
      </c>
      <c r="F38" s="75">
        <v>-1.2507212690099356</v>
      </c>
      <c r="G38" s="76">
        <v>-13.548542031442857</v>
      </c>
      <c r="H38" s="77">
        <v>37560</v>
      </c>
      <c r="I38" s="78">
        <v>-9.4219499843248844</v>
      </c>
      <c r="J38" s="79">
        <v>28.521888732910199</v>
      </c>
      <c r="K38" s="80">
        <v>30.937067031860401</v>
      </c>
      <c r="L38" s="75">
        <v>26.034690856933601</v>
      </c>
      <c r="M38" s="81">
        <v>35.6214408874512</v>
      </c>
      <c r="N38" s="81">
        <v>26.0090217590332</v>
      </c>
      <c r="O38" s="82">
        <v>24.007225036621101</v>
      </c>
    </row>
    <row r="39" spans="1:15" ht="14.25" customHeight="1">
      <c r="A39" s="60"/>
      <c r="B39" s="61">
        <v>4</v>
      </c>
      <c r="C39" s="160">
        <v>-6.0866684579204966</v>
      </c>
      <c r="D39" s="161">
        <v>-1.559252714610504</v>
      </c>
      <c r="E39" s="62">
        <v>-8.1588011568298811</v>
      </c>
      <c r="F39" s="63">
        <v>1.3547432992187858</v>
      </c>
      <c r="G39" s="64">
        <v>-13.05623744492086</v>
      </c>
      <c r="H39" s="65">
        <v>19522</v>
      </c>
      <c r="I39" s="66">
        <v>-48.445876356722216</v>
      </c>
      <c r="J39" s="67">
        <v>26.4827575683594</v>
      </c>
      <c r="K39" s="68">
        <v>29.298952102661101</v>
      </c>
      <c r="L39" s="63">
        <v>24.422609329223601</v>
      </c>
      <c r="M39" s="69">
        <v>33.613822937011697</v>
      </c>
      <c r="N39" s="69">
        <v>23.4736843109131</v>
      </c>
      <c r="O39" s="70">
        <v>21.60471534729</v>
      </c>
    </row>
    <row r="40" spans="1:15" ht="14.25" customHeight="1">
      <c r="A40" s="60"/>
      <c r="B40" s="61">
        <v>5</v>
      </c>
      <c r="C40" s="160">
        <v>-4.7637317438020021</v>
      </c>
      <c r="D40" s="161">
        <v>2.1698860724618463</v>
      </c>
      <c r="E40" s="62">
        <v>-10.63366071532937</v>
      </c>
      <c r="F40" s="63">
        <v>-1.7322987698905501</v>
      </c>
      <c r="G40" s="64">
        <v>-10.016400421600713</v>
      </c>
      <c r="H40" s="65">
        <v>25616</v>
      </c>
      <c r="I40" s="66">
        <v>-32.388418190936207</v>
      </c>
      <c r="J40" s="67">
        <v>27.883041629119699</v>
      </c>
      <c r="K40" s="68">
        <v>29.081215378281001</v>
      </c>
      <c r="L40" s="63">
        <v>25.9528606723193</v>
      </c>
      <c r="M40" s="69">
        <v>34.403156811888799</v>
      </c>
      <c r="N40" s="69">
        <v>26.503333790434102</v>
      </c>
      <c r="O40" s="70">
        <v>23.474641492675399</v>
      </c>
    </row>
    <row r="41" spans="1:15" ht="14.25" customHeight="1">
      <c r="A41" s="60"/>
      <c r="B41" s="61">
        <v>6</v>
      </c>
      <c r="C41" s="160">
        <v>-3.8799994882576461</v>
      </c>
      <c r="D41" s="161">
        <v>-5.1871497337137695</v>
      </c>
      <c r="E41" s="62">
        <v>-4.9206037077280911</v>
      </c>
      <c r="F41" s="63">
        <v>-0.60384451341157774</v>
      </c>
      <c r="G41" s="64">
        <v>-9.6157152966565906</v>
      </c>
      <c r="H41" s="71">
        <v>22676</v>
      </c>
      <c r="I41" s="70">
        <v>-37.369496768491409</v>
      </c>
      <c r="J41" s="67">
        <v>29.6270700199285</v>
      </c>
      <c r="K41" s="68">
        <v>32.423529474245797</v>
      </c>
      <c r="L41" s="63">
        <v>27.663898418470001</v>
      </c>
      <c r="M41" s="69">
        <v>37.476081587265497</v>
      </c>
      <c r="N41" s="69">
        <v>26.1725702127472</v>
      </c>
      <c r="O41" s="70">
        <v>24.3992704069138</v>
      </c>
    </row>
    <row r="42" spans="1:15" ht="14.25" customHeight="1">
      <c r="A42" s="60"/>
      <c r="B42" s="61">
        <v>7</v>
      </c>
      <c r="C42" s="160">
        <v>-2.2215612420351527</v>
      </c>
      <c r="D42" s="161">
        <v>3.6054133814148459</v>
      </c>
      <c r="E42" s="62">
        <v>-7.4536626963221408</v>
      </c>
      <c r="F42" s="63">
        <v>1.763728729952696</v>
      </c>
      <c r="G42" s="64">
        <v>-6.7308065306914795</v>
      </c>
      <c r="H42" s="71">
        <v>23051</v>
      </c>
      <c r="I42" s="70">
        <v>-39.824048451939639</v>
      </c>
      <c r="J42" s="67">
        <v>30.218146239422801</v>
      </c>
      <c r="K42" s="68">
        <v>31.0275763569696</v>
      </c>
      <c r="L42" s="63">
        <v>28.787420168896901</v>
      </c>
      <c r="M42" s="69">
        <v>36.506755962347697</v>
      </c>
      <c r="N42" s="69">
        <v>27.046300039995199</v>
      </c>
      <c r="O42" s="70">
        <v>27.722678668904599</v>
      </c>
    </row>
    <row r="43" spans="1:15" ht="14.25" customHeight="1">
      <c r="A43" s="60"/>
      <c r="B43" s="61">
        <v>8</v>
      </c>
      <c r="C43" s="160">
        <v>-4.2460609933486442</v>
      </c>
      <c r="D43" s="161">
        <v>-1.5584397820396445</v>
      </c>
      <c r="E43" s="62">
        <v>-9.2249858612862425</v>
      </c>
      <c r="F43" s="63">
        <v>-4.0214795212928482</v>
      </c>
      <c r="G43" s="64">
        <v>-7.5107024626511754</v>
      </c>
      <c r="H43" s="71">
        <v>28314</v>
      </c>
      <c r="I43" s="70">
        <v>-19.35171470889826</v>
      </c>
      <c r="J43" s="67">
        <v>29.351031441825299</v>
      </c>
      <c r="K43" s="68">
        <v>31.181097692850699</v>
      </c>
      <c r="L43" s="63">
        <v>27.343793096051701</v>
      </c>
      <c r="M43" s="69">
        <v>35.9076453742857</v>
      </c>
      <c r="N43" s="69">
        <v>24.316258889104802</v>
      </c>
      <c r="O43" s="70">
        <v>28.006362156833799</v>
      </c>
    </row>
    <row r="44" spans="1:15" ht="14.25" customHeight="1">
      <c r="A44" s="60"/>
      <c r="B44" s="61">
        <v>9</v>
      </c>
      <c r="C44" s="160">
        <v>-3.1377584707573014</v>
      </c>
      <c r="D44" s="161">
        <v>2.4244113951784163</v>
      </c>
      <c r="E44" s="62">
        <v>-1.7304503766274166</v>
      </c>
      <c r="F44" s="63">
        <v>2.6384793655444883</v>
      </c>
      <c r="G44" s="64">
        <v>-4.4478903120565576</v>
      </c>
      <c r="H44" s="71">
        <v>25503</v>
      </c>
      <c r="I44" s="70">
        <v>-30.543602592733809</v>
      </c>
      <c r="J44" s="67">
        <v>29.355200639385998</v>
      </c>
      <c r="K44" s="68">
        <v>30.734374162987699</v>
      </c>
      <c r="L44" s="63">
        <v>28.075667424082599</v>
      </c>
      <c r="M44" s="69">
        <v>37.341325157943402</v>
      </c>
      <c r="N44" s="69">
        <v>25.890835455165099</v>
      </c>
      <c r="O44" s="70">
        <v>24.733800996751199</v>
      </c>
    </row>
    <row r="45" spans="1:15" ht="14.25" customHeight="1">
      <c r="A45" s="60"/>
      <c r="B45" s="61">
        <v>10</v>
      </c>
      <c r="C45" s="160">
        <v>-1.1522795743892589</v>
      </c>
      <c r="D45" s="161">
        <v>0.34100693833971629</v>
      </c>
      <c r="E45" s="62">
        <v>-10.178599905771918</v>
      </c>
      <c r="F45" s="63">
        <v>-2.1450753130846323</v>
      </c>
      <c r="G45" s="64">
        <v>-10.245616296120497</v>
      </c>
      <c r="H45" s="71">
        <v>25053</v>
      </c>
      <c r="I45" s="70">
        <v>-12.530549542629711</v>
      </c>
      <c r="J45" s="67">
        <v>26.8477284857426</v>
      </c>
      <c r="K45" s="68">
        <v>29.851591178782598</v>
      </c>
      <c r="L45" s="63">
        <v>25.5620760225958</v>
      </c>
      <c r="M45" s="69">
        <v>32.1985859508817</v>
      </c>
      <c r="N45" s="69">
        <v>21.699089290570999</v>
      </c>
      <c r="O45" s="70">
        <v>24.927299985882001</v>
      </c>
    </row>
    <row r="46" spans="1:15" ht="14.25" customHeight="1">
      <c r="A46" s="60"/>
      <c r="B46" s="61">
        <v>11</v>
      </c>
      <c r="C46" s="160">
        <v>-1.0081551822103019</v>
      </c>
      <c r="D46" s="161">
        <v>-0.52166850540689147</v>
      </c>
      <c r="E46" s="62">
        <v>-3.6944452541172552</v>
      </c>
      <c r="F46" s="63">
        <v>0.88653334287271957</v>
      </c>
      <c r="G46" s="64">
        <v>-5.2615218293721622</v>
      </c>
      <c r="H46" s="71">
        <v>25630</v>
      </c>
      <c r="I46" s="70">
        <v>-19.168664059543328</v>
      </c>
      <c r="J46" s="67">
        <v>29.0320091630857</v>
      </c>
      <c r="K46" s="68">
        <v>29.717875706588998</v>
      </c>
      <c r="L46" s="63">
        <v>27.881256748981901</v>
      </c>
      <c r="M46" s="69">
        <v>36.169241226286999</v>
      </c>
      <c r="N46" s="69">
        <v>25.450165242493998</v>
      </c>
      <c r="O46" s="70">
        <v>25.941506891076699</v>
      </c>
    </row>
    <row r="47" spans="1:15" ht="14.25" customHeight="1" thickBot="1">
      <c r="A47" s="83"/>
      <c r="B47" s="84">
        <v>12</v>
      </c>
      <c r="C47" s="162">
        <v>-3.0193234651976764</v>
      </c>
      <c r="D47" s="163">
        <v>0.19841877986475076</v>
      </c>
      <c r="E47" s="88">
        <v>-1.1678210681278216</v>
      </c>
      <c r="F47" s="91">
        <v>0.54884162078043808</v>
      </c>
      <c r="G47" s="87">
        <v>-2.2886914245224044</v>
      </c>
      <c r="H47" s="92">
        <v>27103</v>
      </c>
      <c r="I47" s="91">
        <v>-20.12554520806319</v>
      </c>
      <c r="J47" s="85">
        <v>30.349120257582999</v>
      </c>
      <c r="K47" s="86">
        <v>30.826422253062901</v>
      </c>
      <c r="L47" s="89">
        <v>27.774092529844499</v>
      </c>
      <c r="M47" s="90">
        <v>35.823362424788897</v>
      </c>
      <c r="N47" s="90">
        <v>28.3824552307475</v>
      </c>
      <c r="O47" s="91">
        <v>28.939268849471301</v>
      </c>
    </row>
    <row r="48" spans="1:15" ht="14.25" customHeight="1">
      <c r="A48" s="49">
        <v>2024</v>
      </c>
      <c r="B48" s="50">
        <v>1</v>
      </c>
      <c r="C48" s="270">
        <v>3.1801985198618432</v>
      </c>
      <c r="D48" s="271">
        <v>2.1570340062355919</v>
      </c>
      <c r="E48" s="51">
        <v>-2.9178186135146831</v>
      </c>
      <c r="F48" s="52">
        <v>0.84129624118360891</v>
      </c>
      <c r="G48" s="53">
        <v>7.013319212961977</v>
      </c>
      <c r="H48" s="54">
        <v>25117</v>
      </c>
      <c r="I48" s="55">
        <v>-9.0523952637867939</v>
      </c>
      <c r="J48" s="56">
        <v>31.308959651456799</v>
      </c>
      <c r="K48" s="57">
        <v>32.107498163381401</v>
      </c>
      <c r="L48" s="52">
        <v>29.285641962927699</v>
      </c>
      <c r="M48" s="58">
        <v>39.083946459311598</v>
      </c>
      <c r="N48" s="58">
        <v>27.544601569835699</v>
      </c>
      <c r="O48" s="59">
        <v>28.523110101827701</v>
      </c>
    </row>
    <row r="49" spans="1:15" ht="14.15" customHeight="1">
      <c r="A49" s="60"/>
      <c r="B49" s="61">
        <v>2</v>
      </c>
      <c r="C49" s="160">
        <v>1.9786432101800422</v>
      </c>
      <c r="D49" s="161">
        <v>-0.14880767211341572</v>
      </c>
      <c r="E49" s="62">
        <v>1.08346502843699</v>
      </c>
      <c r="F49" s="63">
        <v>-0.20264723980707444</v>
      </c>
      <c r="G49" s="64">
        <v>9.7473881554143595</v>
      </c>
      <c r="H49" s="65">
        <v>22450</v>
      </c>
      <c r="I49" s="66">
        <v>-14.37833714721587</v>
      </c>
      <c r="J49" s="67">
        <v>31.943772476701501</v>
      </c>
      <c r="K49" s="68">
        <v>34.719007070221103</v>
      </c>
      <c r="L49" s="63">
        <v>30.3847831595466</v>
      </c>
      <c r="M49" s="69">
        <v>38.838221525883597</v>
      </c>
      <c r="N49" s="69">
        <v>28.426763499842099</v>
      </c>
      <c r="O49" s="70">
        <v>27.3500871280139</v>
      </c>
    </row>
    <row r="50" spans="1:15" ht="14.25" customHeight="1">
      <c r="A50" s="72"/>
      <c r="B50" s="73">
        <v>3</v>
      </c>
      <c r="C50" s="160">
        <v>-2.4847072566839046</v>
      </c>
      <c r="D50" s="272">
        <v>-0.84103486507793868</v>
      </c>
      <c r="E50" s="74">
        <v>5.4686338749714452</v>
      </c>
      <c r="F50" s="75">
        <v>1.0631232405197144</v>
      </c>
      <c r="G50" s="76">
        <v>13.701135711908407</v>
      </c>
      <c r="H50" s="77">
        <v>23525</v>
      </c>
      <c r="I50" s="78">
        <v>-37.366879659211925</v>
      </c>
      <c r="J50" s="79">
        <v>31.407205156564402</v>
      </c>
      <c r="K50" s="80">
        <v>33.278479113788997</v>
      </c>
      <c r="L50" s="75">
        <v>30.656643973881899</v>
      </c>
      <c r="M50" s="81">
        <v>37.6966948247129</v>
      </c>
      <c r="N50" s="81">
        <v>26.326897184700801</v>
      </c>
      <c r="O50" s="82">
        <v>29.077310685737501</v>
      </c>
    </row>
    <row r="51" spans="1:15" ht="14.25" customHeight="1">
      <c r="A51" s="60"/>
      <c r="B51" s="61">
        <v>4</v>
      </c>
      <c r="C51" s="160">
        <v>6.347509930511297</v>
      </c>
      <c r="D51" s="161">
        <v>3.7606284347260432</v>
      </c>
      <c r="E51" s="62">
        <v>-8.143783090558486</v>
      </c>
      <c r="F51" s="63">
        <v>-2.2758324847131695</v>
      </c>
      <c r="G51" s="64">
        <v>4.4262251746807202</v>
      </c>
      <c r="H51" s="65">
        <v>25490</v>
      </c>
      <c r="I51" s="66">
        <v>30.570638254277217</v>
      </c>
      <c r="J51" s="67">
        <v>30.393905471941501</v>
      </c>
      <c r="K51" s="68">
        <v>34.335326644384999</v>
      </c>
      <c r="L51" s="63">
        <v>27.317436019149199</v>
      </c>
      <c r="M51" s="69">
        <v>34.9810161726814</v>
      </c>
      <c r="N51" s="69">
        <v>27.319292862437301</v>
      </c>
      <c r="O51" s="70">
        <v>28.0164556610546</v>
      </c>
    </row>
    <row r="52" spans="1:15" ht="14.25" customHeight="1">
      <c r="A52" s="60"/>
      <c r="B52" s="61">
        <v>5</v>
      </c>
      <c r="C52" s="160">
        <v>5.5478599968172837E-2</v>
      </c>
      <c r="D52" s="161">
        <v>-2.4641929121959727</v>
      </c>
      <c r="E52" s="62">
        <v>2.5431102846615943</v>
      </c>
      <c r="F52" s="63">
        <v>0.40930067630227107</v>
      </c>
      <c r="G52" s="64">
        <v>15.947728360824476</v>
      </c>
      <c r="H52" s="65">
        <v>23337</v>
      </c>
      <c r="I52" s="66">
        <v>-8.8967832604622146</v>
      </c>
      <c r="J52" s="67">
        <v>28.146837488294299</v>
      </c>
      <c r="K52" s="68">
        <v>30.9513303703867</v>
      </c>
      <c r="L52" s="63">
        <v>27.126882522073998</v>
      </c>
      <c r="M52" s="69">
        <v>31.8471235736518</v>
      </c>
      <c r="N52" s="69">
        <v>24.727069263388501</v>
      </c>
      <c r="O52" s="70">
        <v>26.081781711970802</v>
      </c>
    </row>
    <row r="53" spans="1:15" ht="14.25" customHeight="1">
      <c r="A53" s="60"/>
      <c r="B53" s="61">
        <v>6</v>
      </c>
      <c r="C53" s="160">
        <v>4.8953908471160545</v>
      </c>
      <c r="D53" s="161">
        <v>1.2389164053954627</v>
      </c>
      <c r="E53" s="62">
        <v>3.5606863204246082</v>
      </c>
      <c r="F53" s="63">
        <v>2.5703091428579183</v>
      </c>
      <c r="G53" s="64">
        <v>9.5303375702174833</v>
      </c>
      <c r="H53" s="71">
        <v>22567</v>
      </c>
      <c r="I53" s="70">
        <v>-0.48068442406068446</v>
      </c>
      <c r="J53" s="67">
        <v>32.389434210446197</v>
      </c>
      <c r="K53" s="68">
        <v>32.9751594634863</v>
      </c>
      <c r="L53" s="63">
        <v>31.4380410676346</v>
      </c>
      <c r="M53" s="69">
        <v>37.698323463011803</v>
      </c>
      <c r="N53" s="69">
        <v>30.226182438802098</v>
      </c>
      <c r="O53" s="70">
        <v>29.609464619296102</v>
      </c>
    </row>
    <row r="54" spans="1:15" ht="14.25" customHeight="1">
      <c r="A54" s="60"/>
      <c r="B54" s="61">
        <v>7</v>
      </c>
      <c r="C54" s="160">
        <v>4.9663766091202488</v>
      </c>
      <c r="D54" s="161">
        <v>-0.30127465676353937</v>
      </c>
      <c r="E54" s="62">
        <v>-5.1106676798304989</v>
      </c>
      <c r="F54" s="63">
        <v>-3.3326122050287399</v>
      </c>
      <c r="G54" s="64">
        <v>3.7379587051652008</v>
      </c>
      <c r="H54" s="71">
        <v>25087</v>
      </c>
      <c r="I54" s="70">
        <v>8.8325886078695071</v>
      </c>
      <c r="J54" s="67">
        <v>27.998317869811899</v>
      </c>
      <c r="K54" s="68">
        <v>30.189969069871498</v>
      </c>
      <c r="L54" s="63">
        <v>26.558514518069</v>
      </c>
      <c r="M54" s="69">
        <v>32.589023432566499</v>
      </c>
      <c r="N54" s="69">
        <v>24.183858451325399</v>
      </c>
      <c r="O54" s="70">
        <v>26.470223877227099</v>
      </c>
    </row>
    <row r="55" spans="1:15" ht="14.25" customHeight="1">
      <c r="A55" s="60"/>
      <c r="B55" s="61">
        <v>8</v>
      </c>
      <c r="C55" s="160">
        <v>4.7354767642345585</v>
      </c>
      <c r="D55" s="161">
        <v>1.0465238420220846</v>
      </c>
      <c r="E55" s="62">
        <v>5.5486285876376513</v>
      </c>
      <c r="F55" s="63">
        <v>2.3580304821048337</v>
      </c>
      <c r="G55" s="64">
        <v>13.121905565665749</v>
      </c>
      <c r="H55" s="71">
        <v>28335</v>
      </c>
      <c r="I55" s="70">
        <v>7.4168255986428733E-2</v>
      </c>
      <c r="J55" s="67">
        <v>33.219493796398503</v>
      </c>
      <c r="K55" s="68">
        <v>35.980927071253198</v>
      </c>
      <c r="L55" s="63">
        <v>31.443260910211102</v>
      </c>
      <c r="M55" s="69">
        <v>38.911821768285698</v>
      </c>
      <c r="N55" s="69">
        <v>30.2052310255884</v>
      </c>
      <c r="O55" s="70">
        <v>29.556228206653799</v>
      </c>
    </row>
    <row r="56" spans="1:15" ht="14.25" customHeight="1">
      <c r="A56" s="60"/>
      <c r="B56" s="61">
        <v>9</v>
      </c>
      <c r="C56" s="160">
        <v>3.6513470874515619</v>
      </c>
      <c r="D56" s="161">
        <v>-0.44795482774505624</v>
      </c>
      <c r="E56" s="62">
        <v>0.56223221412783175</v>
      </c>
      <c r="F56" s="63">
        <v>-0.64370640941719959</v>
      </c>
      <c r="G56" s="64">
        <v>5.3035101762306081</v>
      </c>
      <c r="H56" s="71">
        <v>25765</v>
      </c>
      <c r="I56" s="70">
        <v>1.027330118025338</v>
      </c>
      <c r="J56" s="67">
        <v>31.876123088250001</v>
      </c>
      <c r="K56" s="68">
        <v>33.3892471739656</v>
      </c>
      <c r="L56" s="63">
        <v>31.379318145941401</v>
      </c>
      <c r="M56" s="69">
        <v>37.547719937435602</v>
      </c>
      <c r="N56" s="69">
        <v>29.517236243582001</v>
      </c>
      <c r="O56" s="70">
        <v>27.5470939403255</v>
      </c>
    </row>
    <row r="57" spans="1:15" ht="14.25" customHeight="1">
      <c r="A57" s="60"/>
      <c r="B57" s="61">
        <v>10</v>
      </c>
      <c r="C57" s="160">
        <v>6.1772642897438113</v>
      </c>
      <c r="D57" s="161">
        <v>0.38226979391240423</v>
      </c>
      <c r="E57" s="62">
        <v>0.92445900673916981</v>
      </c>
      <c r="F57" s="63">
        <v>1.5641507352806672</v>
      </c>
      <c r="G57" s="64">
        <v>3.9390082647265068</v>
      </c>
      <c r="H57" s="71">
        <v>27629</v>
      </c>
      <c r="I57" s="70">
        <v>10.282201732327456</v>
      </c>
      <c r="J57" s="67">
        <v>30.838705288399002</v>
      </c>
      <c r="K57" s="68">
        <v>32.114521500717103</v>
      </c>
      <c r="L57" s="63">
        <v>29.631856937592602</v>
      </c>
      <c r="M57" s="69">
        <v>34.783498555475099</v>
      </c>
      <c r="N57" s="69">
        <v>27.914765888831901</v>
      </c>
      <c r="O57" s="70">
        <v>29.748883559378299</v>
      </c>
    </row>
    <row r="58" spans="1:15" ht="14.25" customHeight="1">
      <c r="A58" s="60"/>
      <c r="B58" s="61">
        <v>11</v>
      </c>
      <c r="C58" s="160">
        <v>6.0671458095405084</v>
      </c>
      <c r="D58" s="161">
        <v>1.6152497487203155</v>
      </c>
      <c r="E58" s="62">
        <v>4.7469630701565393</v>
      </c>
      <c r="F58" s="63">
        <v>5.9609676793614952E-2</v>
      </c>
      <c r="G58" s="64">
        <v>9.0688006147950251</v>
      </c>
      <c r="H58" s="71">
        <v>25103</v>
      </c>
      <c r="I58" s="70">
        <v>-2.0561841591884455</v>
      </c>
      <c r="J58" s="67">
        <v>32.266964587708898</v>
      </c>
      <c r="K58" s="68">
        <v>34.304975380280702</v>
      </c>
      <c r="L58" s="63">
        <v>30.081744498610998</v>
      </c>
      <c r="M58" s="69">
        <v>36.740903927139499</v>
      </c>
      <c r="N58" s="69">
        <v>29.970815444796401</v>
      </c>
      <c r="O58" s="70">
        <v>30.236383687716799</v>
      </c>
    </row>
    <row r="59" spans="1:15" ht="14.25" customHeight="1" thickBot="1">
      <c r="A59" s="83"/>
      <c r="B59" s="84">
        <v>12</v>
      </c>
      <c r="C59" s="162">
        <v>8.467408620768957</v>
      </c>
      <c r="D59" s="163">
        <v>1.1929106587835525</v>
      </c>
      <c r="E59" s="88">
        <v>-1.543749344615037</v>
      </c>
      <c r="F59" s="91">
        <v>-0.13786976821394958</v>
      </c>
      <c r="G59" s="87">
        <v>4.9238429038146236</v>
      </c>
      <c r="H59" s="92">
        <v>27961</v>
      </c>
      <c r="I59" s="91">
        <v>3.1657012138877505</v>
      </c>
      <c r="J59" s="85">
        <v>33.310163927247601</v>
      </c>
      <c r="K59" s="86">
        <v>34.821978763750998</v>
      </c>
      <c r="L59" s="89">
        <v>32.190486915002801</v>
      </c>
      <c r="M59" s="90">
        <v>39.438428186437697</v>
      </c>
      <c r="N59" s="90">
        <v>29.411853537126401</v>
      </c>
      <c r="O59" s="91">
        <v>30.68807223392</v>
      </c>
    </row>
    <row r="60" spans="1:15" ht="14.25" customHeight="1">
      <c r="A60" s="49">
        <v>2025</v>
      </c>
      <c r="B60" s="50">
        <v>1</v>
      </c>
      <c r="C60" s="270">
        <v>5.5925385712583875</v>
      </c>
      <c r="D60" s="271">
        <v>1.5112548706660567</v>
      </c>
      <c r="E60" s="51">
        <v>3.6727739306176233</v>
      </c>
      <c r="F60" s="52">
        <v>0.71090670819093926</v>
      </c>
      <c r="G60" s="53">
        <v>3.0134397849723937</v>
      </c>
      <c r="H60" s="54">
        <v>25834</v>
      </c>
      <c r="I60" s="55">
        <v>2.8546402834733531</v>
      </c>
      <c r="J60" s="56">
        <v>35.2648914539487</v>
      </c>
      <c r="K60" s="57">
        <v>36.797217916349403</v>
      </c>
      <c r="L60" s="52">
        <v>33.939640737504902</v>
      </c>
      <c r="M60" s="58">
        <v>40.981722447425902</v>
      </c>
      <c r="N60" s="58">
        <v>31.969196358430601</v>
      </c>
      <c r="O60" s="59">
        <v>32.636679810032398</v>
      </c>
    </row>
    <row r="61" spans="1:15" ht="14.15" customHeight="1">
      <c r="A61" s="60"/>
      <c r="B61" s="61">
        <v>2</v>
      </c>
      <c r="C61" s="160">
        <v>3.2712504674827558</v>
      </c>
      <c r="D61" s="161">
        <v>-1.1823749728394062</v>
      </c>
      <c r="E61" s="62">
        <v>-1.096632159094014</v>
      </c>
      <c r="F61" s="63">
        <v>4.377822760208705E-2</v>
      </c>
      <c r="G61" s="64">
        <v>-3.3822011975165323</v>
      </c>
      <c r="H61" s="65">
        <v>21044</v>
      </c>
      <c r="I61" s="66">
        <v>-6.2628062360801762</v>
      </c>
      <c r="J61" s="67">
        <v>36.306632876317899</v>
      </c>
      <c r="K61" s="68">
        <v>38.3669940360193</v>
      </c>
      <c r="L61" s="63">
        <v>36.050015211631496</v>
      </c>
      <c r="M61" s="69">
        <v>41.578013705689102</v>
      </c>
      <c r="N61" s="69">
        <v>32.7881785702888</v>
      </c>
      <c r="O61" s="70">
        <v>32.749962857960803</v>
      </c>
    </row>
    <row r="62" spans="1:15" ht="14.25" customHeight="1">
      <c r="A62" s="72"/>
      <c r="B62" s="73">
        <v>3</v>
      </c>
      <c r="C62" s="160">
        <v>8.5111408745629937</v>
      </c>
      <c r="D62" s="272">
        <v>1.0946937510980304</v>
      </c>
      <c r="E62" s="74">
        <v>-0.46920288682359512</v>
      </c>
      <c r="F62" s="75">
        <v>-0.47479284160533153</v>
      </c>
      <c r="G62" s="76">
        <v>3.2845570590843476</v>
      </c>
      <c r="H62" s="77">
        <v>24000</v>
      </c>
      <c r="I62" s="78">
        <v>2.0191285866099973</v>
      </c>
      <c r="J62" s="79">
        <v>34.734744748385602</v>
      </c>
      <c r="K62" s="80">
        <v>37.532296145458098</v>
      </c>
      <c r="L62" s="75">
        <v>33.726224523320603</v>
      </c>
      <c r="M62" s="81">
        <v>38.088470815023598</v>
      </c>
      <c r="N62" s="81">
        <v>31.2878147753596</v>
      </c>
      <c r="O62" s="82">
        <v>33.038917482766301</v>
      </c>
    </row>
    <row r="63" spans="1:15" ht="14.25" customHeight="1">
      <c r="A63" s="60"/>
      <c r="B63" s="61">
        <v>4</v>
      </c>
      <c r="C63" s="160">
        <v>2.8027652879003329</v>
      </c>
      <c r="D63" s="161">
        <v>0.45307563824765751</v>
      </c>
      <c r="E63" s="62">
        <v>5.3130564472968871</v>
      </c>
      <c r="F63" s="63">
        <v>1.6171253405742991</v>
      </c>
      <c r="G63" s="64">
        <v>3.422281156896978</v>
      </c>
      <c r="H63" s="65">
        <v>26132</v>
      </c>
      <c r="I63" s="66">
        <v>2.5186347587289104</v>
      </c>
      <c r="J63" s="67">
        <v>34.437360294007398</v>
      </c>
      <c r="K63" s="68">
        <v>36.961602753005202</v>
      </c>
      <c r="L63" s="63">
        <v>34.619936985632599</v>
      </c>
      <c r="M63" s="69">
        <v>39.434009215014299</v>
      </c>
      <c r="N63" s="69">
        <v>29.240486079650001</v>
      </c>
      <c r="O63" s="70">
        <v>31.930766436734999</v>
      </c>
    </row>
    <row r="64" spans="1:15" ht="14.25" customHeight="1">
      <c r="A64" s="60"/>
      <c r="B64" s="61">
        <v>5</v>
      </c>
      <c r="C64" s="160">
        <v>5.4690948290149199</v>
      </c>
      <c r="D64" s="161">
        <v>-0.51100843515028416</v>
      </c>
      <c r="E64" s="62">
        <v>4.5329678164874423</v>
      </c>
      <c r="F64" s="63">
        <v>-0.9524608925380651</v>
      </c>
      <c r="G64" s="64">
        <v>0.59448488862301474</v>
      </c>
      <c r="H64" s="65">
        <v>24337</v>
      </c>
      <c r="I64" s="66">
        <v>4.2850409221408148</v>
      </c>
      <c r="J64" s="67">
        <v>33.461739169083103</v>
      </c>
      <c r="K64" s="68">
        <v>34.530402452372797</v>
      </c>
      <c r="L64" s="63">
        <v>31.589911632965698</v>
      </c>
      <c r="M64" s="69">
        <v>39.609125651480703</v>
      </c>
      <c r="N64" s="69">
        <v>31.471822860861401</v>
      </c>
      <c r="O64" s="70">
        <v>30.1074332477349</v>
      </c>
    </row>
    <row r="65" spans="1:15" ht="14.25" customHeight="1">
      <c r="A65" s="60"/>
      <c r="B65" s="61">
        <v>6</v>
      </c>
      <c r="C65" s="160">
        <v>8.4583985938276651</v>
      </c>
      <c r="D65" s="161">
        <v>1.5452864956387868</v>
      </c>
      <c r="E65" s="62">
        <v>-0.65166894332720915</v>
      </c>
      <c r="F65" s="63">
        <v>0.79945802726011372</v>
      </c>
      <c r="G65" s="64">
        <v>6.055522245208711</v>
      </c>
      <c r="H65" s="71">
        <v>24281</v>
      </c>
      <c r="I65" s="70">
        <v>7.5951610759072974</v>
      </c>
      <c r="J65" s="67">
        <v>35.016083266782097</v>
      </c>
      <c r="K65" s="68">
        <v>36.066461869373498</v>
      </c>
      <c r="L65" s="63">
        <v>34.083982372881898</v>
      </c>
      <c r="M65" s="69">
        <v>40.4389314525841</v>
      </c>
      <c r="N65" s="69">
        <v>31.7880246908272</v>
      </c>
      <c r="O65" s="70">
        <v>32.703015948243802</v>
      </c>
    </row>
    <row r="66" spans="1:15" ht="14.25" customHeight="1">
      <c r="A66" s="60"/>
      <c r="B66" s="61">
        <v>7</v>
      </c>
      <c r="C66" s="160">
        <v>6.3332990369037834</v>
      </c>
      <c r="D66" s="161">
        <v>-0.78416101348915968</v>
      </c>
      <c r="E66" s="62">
        <v>2.928554783795434</v>
      </c>
      <c r="F66" s="63">
        <v>-0.94750678485222561</v>
      </c>
      <c r="G66" s="64">
        <v>3.2172581498205677</v>
      </c>
      <c r="H66" s="71">
        <v>26909</v>
      </c>
      <c r="I66" s="70">
        <v>7.262725714513496</v>
      </c>
      <c r="J66" s="67">
        <v>35.210916078474497</v>
      </c>
      <c r="K66" s="68">
        <v>35.492676533225598</v>
      </c>
      <c r="L66" s="63">
        <v>32.048862412374604</v>
      </c>
      <c r="M66" s="69">
        <v>40.882749743319003</v>
      </c>
      <c r="N66" s="69">
        <v>35.784565302598899</v>
      </c>
      <c r="O66" s="70">
        <v>31.845726400854499</v>
      </c>
    </row>
    <row r="67" spans="1:15" ht="14.25" customHeight="1">
      <c r="A67" s="60"/>
      <c r="B67" s="61">
        <v>8</v>
      </c>
      <c r="C67" s="160">
        <v>4.9867168789187621</v>
      </c>
      <c r="D67" s="161">
        <v>0.32312314570932532</v>
      </c>
      <c r="E67" s="62">
        <v>3.0337512116691556</v>
      </c>
      <c r="F67" s="63">
        <v>0.30880538225768195</v>
      </c>
      <c r="G67" s="64">
        <v>5.1705884366340937</v>
      </c>
      <c r="H67" s="71">
        <v>27462</v>
      </c>
      <c r="I67" s="70">
        <v>-3.0809952355743797</v>
      </c>
      <c r="J67" s="67">
        <v>36.797624180840401</v>
      </c>
      <c r="K67" s="68">
        <v>34.749922263679402</v>
      </c>
      <c r="L67" s="63">
        <v>33.802982322437202</v>
      </c>
      <c r="M67" s="69">
        <v>45.591297946393397</v>
      </c>
      <c r="N67" s="69">
        <v>37.364069249150099</v>
      </c>
      <c r="O67" s="70">
        <v>32.479849122541999</v>
      </c>
    </row>
    <row r="68" spans="1:15" ht="14.25" customHeight="1">
      <c r="A68" s="60"/>
      <c r="B68" s="61">
        <v>9</v>
      </c>
      <c r="C68" s="160">
        <v>9.5640890136023735</v>
      </c>
      <c r="D68" s="161">
        <v>1.0311085202844517</v>
      </c>
      <c r="E68" s="62">
        <v>-2.7425545393914206</v>
      </c>
      <c r="F68" s="63">
        <v>-0.74813351534940287</v>
      </c>
      <c r="G68" s="64">
        <v>1.7040534381829175</v>
      </c>
      <c r="H68" s="71">
        <v>31871</v>
      </c>
      <c r="I68" s="70">
        <v>23.698816223559092</v>
      </c>
      <c r="J68" s="67">
        <v>41.274423990044198</v>
      </c>
      <c r="K68" s="68">
        <v>38.261491632598499</v>
      </c>
      <c r="L68" s="63">
        <v>38.623540389819198</v>
      </c>
      <c r="M68" s="69">
        <v>51.078388102736902</v>
      </c>
      <c r="N68" s="69">
        <v>43.330948331577503</v>
      </c>
      <c r="O68" s="70">
        <v>35.077751493488798</v>
      </c>
    </row>
    <row r="69" spans="1:15" ht="14.25" customHeight="1">
      <c r="A69" s="60"/>
      <c r="B69" s="61">
        <v>10</v>
      </c>
      <c r="C69" s="160">
        <v>7.0055412999362021</v>
      </c>
      <c r="D69" s="161">
        <v>1.319289227244802</v>
      </c>
      <c r="E69" s="62">
        <v>2.8324988653855314</v>
      </c>
      <c r="F69" s="63">
        <v>1.9117213721637993</v>
      </c>
      <c r="G69" s="64">
        <v>6.567103771652727</v>
      </c>
      <c r="H69" s="71">
        <v>23531</v>
      </c>
      <c r="I69" s="70">
        <v>-14.83224148539578</v>
      </c>
      <c r="J69" s="67">
        <v>37.903483224475103</v>
      </c>
      <c r="K69" s="68">
        <v>36.437527923574699</v>
      </c>
      <c r="L69" s="63">
        <v>33.3714657107232</v>
      </c>
      <c r="M69" s="69">
        <v>48.042181555612402</v>
      </c>
      <c r="N69" s="69">
        <v>38.923734138096101</v>
      </c>
      <c r="O69" s="70">
        <v>32.742506794369099</v>
      </c>
    </row>
    <row r="70" spans="1:15" ht="14.25" customHeight="1">
      <c r="A70" s="60"/>
      <c r="B70" s="61">
        <v>11</v>
      </c>
      <c r="C70" s="160">
        <v>6.1198484062839897</v>
      </c>
      <c r="D70" s="161">
        <v>-0.25664345987560511</v>
      </c>
      <c r="E70" s="62">
        <v>1.5062989256203991</v>
      </c>
      <c r="F70" s="63">
        <v>-1.1456760811693334</v>
      </c>
      <c r="G70" s="64">
        <v>6.0427498271089064</v>
      </c>
      <c r="H70" s="71">
        <v>25620</v>
      </c>
      <c r="I70" s="70">
        <v>2.0595147990279949</v>
      </c>
      <c r="J70" s="67">
        <v>40.5990969137723</v>
      </c>
      <c r="K70" s="68">
        <v>39.759189634595501</v>
      </c>
      <c r="L70" s="63">
        <v>37.0747300564162</v>
      </c>
      <c r="M70" s="69">
        <v>52.5339570834713</v>
      </c>
      <c r="N70" s="69">
        <v>40.961379597205401</v>
      </c>
      <c r="O70" s="70">
        <v>32.666228197173098</v>
      </c>
    </row>
    <row r="71" spans="1:15" ht="14.25" customHeight="1" thickBot="1">
      <c r="A71" s="83"/>
      <c r="B71" s="84">
        <v>12</v>
      </c>
      <c r="C71" s="162">
        <v>5.9966416237776876</v>
      </c>
      <c r="D71" s="163">
        <v>0.17292997887485839</v>
      </c>
      <c r="E71" s="88">
        <v>-1.2781915379461282</v>
      </c>
      <c r="F71" s="91">
        <v>-1.3472702809569914</v>
      </c>
      <c r="G71" s="87">
        <v>3.1909143664557549</v>
      </c>
      <c r="H71" s="92">
        <v>29577</v>
      </c>
      <c r="I71" s="91">
        <v>5.7794785594220466</v>
      </c>
      <c r="J71" s="85">
        <v>44.844177443015298</v>
      </c>
      <c r="K71" s="86">
        <v>40.318215566540502</v>
      </c>
      <c r="L71" s="89">
        <v>40.740259940082403</v>
      </c>
      <c r="M71" s="90">
        <v>58.453856831658499</v>
      </c>
      <c r="N71" s="90">
        <v>46.929639695083999</v>
      </c>
      <c r="O71" s="91">
        <v>37.778915181711199</v>
      </c>
    </row>
    <row r="72" spans="1:15" ht="14.25" customHeight="1">
      <c r="A72" s="49">
        <v>2026</v>
      </c>
      <c r="B72" s="50">
        <v>1</v>
      </c>
      <c r="C72" s="270">
        <v>3.032996351060735</v>
      </c>
      <c r="D72" s="271">
        <v>-0.13025375426773955</v>
      </c>
      <c r="E72" s="51">
        <v>2.1484044191941223</v>
      </c>
      <c r="F72" s="52">
        <v>1.3145486131885376</v>
      </c>
      <c r="G72" s="53">
        <v>3.3198007696281229</v>
      </c>
      <c r="H72" s="54">
        <v>25301</v>
      </c>
      <c r="I72" s="55">
        <v>-2.0631725632886844</v>
      </c>
      <c r="J72" s="56">
        <v>46.9668279636672</v>
      </c>
      <c r="K72" s="57">
        <v>42.945334881447501</v>
      </c>
      <c r="L72" s="52">
        <v>46.113547101797003</v>
      </c>
      <c r="M72" s="58">
        <v>57.5267730870059</v>
      </c>
      <c r="N72" s="58">
        <v>49.210774024923502</v>
      </c>
      <c r="O72" s="59">
        <v>39.037710723162398</v>
      </c>
    </row>
    <row r="73" spans="1:15" ht="14.15" customHeight="1">
      <c r="A73" s="60"/>
      <c r="B73" s="61">
        <v>2</v>
      </c>
      <c r="C73" s="160">
        <v>5.4283974068631613</v>
      </c>
      <c r="D73" s="161">
        <v>1.1842276507338489</v>
      </c>
      <c r="E73" s="62">
        <v>-0.38230125694808237</v>
      </c>
      <c r="F73" s="63">
        <v>-0.53000636691786784</v>
      </c>
      <c r="G73" s="64">
        <v>3.7124585132233268</v>
      </c>
      <c r="H73" s="65">
        <v>22318</v>
      </c>
      <c r="I73" s="66">
        <v>6.053982132674407</v>
      </c>
      <c r="J73" s="67">
        <v>45.146800024898901</v>
      </c>
      <c r="K73" s="68">
        <v>43.087482899711297</v>
      </c>
      <c r="L73" s="63">
        <v>44.658310587809503</v>
      </c>
      <c r="M73" s="69">
        <v>54.488984991852099</v>
      </c>
      <c r="N73" s="69">
        <v>45.376759787584398</v>
      </c>
      <c r="O73" s="70">
        <v>38.122461857537303</v>
      </c>
    </row>
    <row r="74" spans="1:15" ht="14.25" customHeight="1">
      <c r="A74" s="72"/>
      <c r="B74" s="73">
        <v>3</v>
      </c>
      <c r="C74" s="160">
        <v>4.9804503673996026</v>
      </c>
      <c r="D74" s="272">
        <v>0.38089460709074263</v>
      </c>
      <c r="E74" s="74">
        <v>-0.89242850577211641</v>
      </c>
      <c r="F74" s="75">
        <v>0.97460363890040647</v>
      </c>
      <c r="G74" s="76">
        <v>-1.00858747160536</v>
      </c>
      <c r="H74" s="77">
        <v>27358</v>
      </c>
      <c r="I74" s="78">
        <v>13.991666666666669</v>
      </c>
      <c r="J74" s="79">
        <v>43.589995586283003</v>
      </c>
      <c r="K74" s="80">
        <v>42.828063026196297</v>
      </c>
      <c r="L74" s="75">
        <v>43.948100184980298</v>
      </c>
      <c r="M74" s="81">
        <v>50.699618815735199</v>
      </c>
      <c r="N74" s="81">
        <v>43.556008617614502</v>
      </c>
      <c r="O74" s="82">
        <v>36.918187286888497</v>
      </c>
    </row>
    <row r="75" spans="1:15" ht="14.25" customHeight="1">
      <c r="A75" s="60"/>
      <c r="B75" s="61">
        <v>4</v>
      </c>
      <c r="C75" s="160">
        <v>3.1143423678014148</v>
      </c>
      <c r="D75" s="161">
        <v>-0.28131400314233002</v>
      </c>
      <c r="E75" s="62">
        <v>-0.14084840747645444</v>
      </c>
      <c r="F75" s="63">
        <v>-0.25001676915734627</v>
      </c>
      <c r="G75" s="64">
        <v>-0.16015201545667157</v>
      </c>
      <c r="H75" s="65">
        <v>27572</v>
      </c>
      <c r="I75" s="66">
        <v>5.5104852288382133</v>
      </c>
      <c r="J75" s="67">
        <v>34.206299970079201</v>
      </c>
      <c r="K75" s="68">
        <v>36.812070068808701</v>
      </c>
      <c r="L75" s="63">
        <v>31.577138531178399</v>
      </c>
      <c r="M75" s="69">
        <v>40.099018620205598</v>
      </c>
      <c r="N75" s="69">
        <v>34.0244004523692</v>
      </c>
      <c r="O75" s="70">
        <v>28.518872177834002</v>
      </c>
    </row>
    <row r="76" spans="1:15" ht="14.25" customHeight="1">
      <c r="A76" s="60"/>
      <c r="B76" s="61">
        <v>5</v>
      </c>
      <c r="C76" s="160">
        <v>1.7776232544342019</v>
      </c>
      <c r="D76" s="161">
        <v>0.46193251337642849</v>
      </c>
      <c r="E76" s="62">
        <v>2.6218503218642866</v>
      </c>
      <c r="F76" s="63">
        <v>0.8926999894434795</v>
      </c>
      <c r="G76" s="64">
        <v>1.7914972560735043</v>
      </c>
      <c r="H76" s="65">
        <v>24449</v>
      </c>
      <c r="I76" s="66">
        <v>0.46020462670008921</v>
      </c>
      <c r="J76" s="67">
        <v>32.284399899461597</v>
      </c>
      <c r="K76" s="68">
        <v>33.176505112260401</v>
      </c>
      <c r="L76" s="63">
        <v>29.559541734416101</v>
      </c>
      <c r="M76" s="69">
        <v>41.318852421648103</v>
      </c>
      <c r="N76" s="69">
        <v>31.6580942400035</v>
      </c>
      <c r="O76" s="70">
        <v>25.7090059889799</v>
      </c>
    </row>
    <row r="77" spans="1:15" ht="14.25" customHeight="1">
      <c r="A77" s="60"/>
      <c r="B77" s="61">
        <v>6</v>
      </c>
      <c r="C77" s="160">
        <v>4.8125059437219786</v>
      </c>
      <c r="D77" s="161">
        <v>1.5277415299272734</v>
      </c>
      <c r="E77" s="62">
        <v>-2.5878092915355211</v>
      </c>
      <c r="F77" s="63">
        <v>-0.73540787865683521</v>
      </c>
      <c r="G77" s="64">
        <v>-3.2970818612723218</v>
      </c>
      <c r="H77" s="71">
        <v>26576</v>
      </c>
      <c r="I77" s="70">
        <v>9.4518347679255488</v>
      </c>
      <c r="J77" s="67">
        <v>31.822918505278398</v>
      </c>
      <c r="K77" s="68">
        <v>32.9825755395172</v>
      </c>
      <c r="L77" s="63">
        <v>28.878211826624899</v>
      </c>
      <c r="M77" s="69">
        <v>39.4240809678857</v>
      </c>
      <c r="N77" s="69">
        <v>30.7563779823858</v>
      </c>
      <c r="O77" s="70">
        <v>27.073346209978499</v>
      </c>
    </row>
    <row r="78" spans="1:15" ht="14.25" customHeight="1">
      <c r="A78" s="60"/>
      <c r="B78" s="61">
        <v>7</v>
      </c>
      <c r="C78" s="160"/>
      <c r="D78" s="161"/>
      <c r="E78" s="62"/>
      <c r="F78" s="63"/>
      <c r="G78" s="64"/>
      <c r="H78" s="71">
        <v>24722</v>
      </c>
      <c r="I78" s="70">
        <v>-8.1273923222713549</v>
      </c>
      <c r="J78" s="67">
        <v>30.6618354279431</v>
      </c>
      <c r="K78" s="68">
        <v>33.045210345324499</v>
      </c>
      <c r="L78" s="63">
        <v>26.571703199879401</v>
      </c>
      <c r="M78" s="69">
        <v>36.7486474670917</v>
      </c>
      <c r="N78" s="69">
        <v>27.754501516492098</v>
      </c>
      <c r="O78" s="70">
        <v>29.189114610927401</v>
      </c>
    </row>
    <row r="79" spans="1:15" ht="14.25" customHeight="1">
      <c r="A79" s="60"/>
      <c r="B79" s="61">
        <v>8</v>
      </c>
      <c r="C79" s="160"/>
      <c r="D79" s="161"/>
      <c r="E79" s="62"/>
      <c r="F79" s="63"/>
      <c r="G79" s="64"/>
      <c r="H79" s="71"/>
      <c r="I79" s="70"/>
      <c r="J79" s="67"/>
      <c r="K79" s="68"/>
      <c r="L79" s="63"/>
      <c r="M79" s="69"/>
      <c r="N79" s="69"/>
      <c r="O79" s="70"/>
    </row>
    <row r="80" spans="1:15" ht="14.25" customHeight="1">
      <c r="A80" s="60"/>
      <c r="B80" s="61">
        <v>9</v>
      </c>
      <c r="C80" s="160"/>
      <c r="D80" s="161"/>
      <c r="E80" s="62"/>
      <c r="F80" s="63"/>
      <c r="G80" s="64"/>
      <c r="H80" s="71"/>
      <c r="I80" s="70"/>
      <c r="J80" s="67"/>
      <c r="K80" s="68"/>
      <c r="L80" s="63"/>
      <c r="M80" s="69"/>
      <c r="N80" s="69"/>
      <c r="O80" s="70"/>
    </row>
    <row r="81" spans="1:15" ht="14.25" customHeight="1">
      <c r="A81" s="60"/>
      <c r="B81" s="61">
        <v>10</v>
      </c>
      <c r="C81" s="160"/>
      <c r="D81" s="161"/>
      <c r="E81" s="62"/>
      <c r="F81" s="63"/>
      <c r="G81" s="64"/>
      <c r="H81" s="71"/>
      <c r="I81" s="70"/>
      <c r="J81" s="67"/>
      <c r="K81" s="68"/>
      <c r="L81" s="63"/>
      <c r="M81" s="69"/>
      <c r="N81" s="69"/>
      <c r="O81" s="70"/>
    </row>
    <row r="82" spans="1:15" ht="14.25" customHeight="1">
      <c r="A82" s="60"/>
      <c r="B82" s="61">
        <v>11</v>
      </c>
      <c r="C82" s="160"/>
      <c r="D82" s="161"/>
      <c r="E82" s="62"/>
      <c r="F82" s="63"/>
      <c r="G82" s="64"/>
      <c r="H82" s="71"/>
      <c r="I82" s="70"/>
      <c r="J82" s="67"/>
      <c r="K82" s="68"/>
      <c r="L82" s="63"/>
      <c r="M82" s="69"/>
      <c r="N82" s="69"/>
      <c r="O82" s="70"/>
    </row>
    <row r="83" spans="1:15" ht="14.25" customHeight="1" thickBot="1">
      <c r="A83" s="83"/>
      <c r="B83" s="84">
        <v>12</v>
      </c>
      <c r="C83" s="162"/>
      <c r="D83" s="163"/>
      <c r="E83" s="88"/>
      <c r="F83" s="91"/>
      <c r="G83" s="87"/>
      <c r="H83" s="92"/>
      <c r="I83" s="91"/>
      <c r="J83" s="85"/>
      <c r="K83" s="86"/>
      <c r="L83" s="89"/>
      <c r="M83" s="90"/>
      <c r="N83" s="90"/>
      <c r="O83" s="91"/>
    </row>
    <row r="84" spans="1:15" ht="13.75" customHeight="1">
      <c r="A84" s="209"/>
      <c r="B84" s="209"/>
      <c r="C84" s="238"/>
      <c r="D84" s="238"/>
      <c r="E84" s="239"/>
      <c r="F84" s="239"/>
      <c r="G84" s="239"/>
      <c r="H84" s="239"/>
      <c r="I84" s="239"/>
      <c r="J84" s="239"/>
      <c r="K84" s="239"/>
      <c r="L84" s="239"/>
      <c r="M84" s="239"/>
      <c r="N84" s="239"/>
      <c r="O84" s="239"/>
    </row>
    <row r="85" spans="1:15">
      <c r="A85" s="200" t="s">
        <v>81</v>
      </c>
      <c r="B85" s="240"/>
      <c r="C85" s="240"/>
      <c r="D85" s="240"/>
      <c r="E85" s="240"/>
      <c r="F85" s="240"/>
      <c r="G85" s="240"/>
      <c r="H85" s="240"/>
      <c r="I85" s="240"/>
      <c r="J85" s="241"/>
      <c r="K85" s="241"/>
      <c r="L85" s="241"/>
      <c r="M85" s="241"/>
      <c r="N85" s="241"/>
      <c r="O85" s="241"/>
    </row>
    <row r="86" spans="1:15">
      <c r="A86" s="200"/>
      <c r="B86" s="240"/>
      <c r="C86" s="240"/>
      <c r="D86" s="240"/>
      <c r="E86" s="240"/>
      <c r="F86" s="240"/>
      <c r="G86" s="240"/>
      <c r="H86" s="240"/>
      <c r="I86" s="240"/>
      <c r="J86" s="240"/>
      <c r="K86" s="240"/>
      <c r="L86" s="240"/>
      <c r="M86" s="240"/>
      <c r="N86" s="240"/>
      <c r="O86" s="240"/>
    </row>
    <row r="87" spans="1:15">
      <c r="A87" s="200"/>
      <c r="B87" s="200"/>
      <c r="C87" s="200"/>
      <c r="D87" s="200"/>
      <c r="E87" s="200"/>
      <c r="F87" s="200"/>
      <c r="G87" s="200"/>
      <c r="H87" s="200"/>
      <c r="I87" s="200"/>
      <c r="J87" s="200"/>
      <c r="K87" s="200"/>
      <c r="L87" s="200"/>
      <c r="M87" s="200"/>
      <c r="N87" s="200"/>
      <c r="O87" s="200"/>
    </row>
    <row r="88" spans="1:15">
      <c r="A88" s="200"/>
      <c r="B88" s="200"/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</row>
    <row r="89" spans="1:15">
      <c r="A89" s="200"/>
      <c r="B89" s="200"/>
      <c r="C89" s="200"/>
      <c r="D89" s="200"/>
      <c r="E89" s="200"/>
      <c r="F89" s="200"/>
      <c r="G89" s="200"/>
      <c r="H89" s="200"/>
      <c r="I89" s="200"/>
      <c r="J89" s="200"/>
      <c r="K89" s="200"/>
      <c r="L89" s="200"/>
      <c r="M89" s="200"/>
      <c r="N89" s="200"/>
      <c r="O89" s="200"/>
    </row>
    <row r="90" spans="1:15">
      <c r="A90" s="200"/>
      <c r="B90" s="200"/>
      <c r="C90" s="273"/>
      <c r="D90" s="200"/>
      <c r="E90" s="200"/>
      <c r="F90" s="200"/>
      <c r="G90" s="200"/>
      <c r="H90" s="200"/>
      <c r="I90" s="200"/>
      <c r="J90" s="200"/>
      <c r="K90" s="200"/>
      <c r="L90" s="200"/>
      <c r="M90" s="200"/>
      <c r="N90" s="200"/>
      <c r="O90" s="200"/>
    </row>
    <row r="92" spans="1:15">
      <c r="D92" s="274"/>
    </row>
  </sheetData>
  <mergeCells count="8">
    <mergeCell ref="J3:J4"/>
    <mergeCell ref="C1:D1"/>
    <mergeCell ref="E1:F1"/>
    <mergeCell ref="E2:F2"/>
    <mergeCell ref="J2:O2"/>
    <mergeCell ref="H1:I1"/>
    <mergeCell ref="H2:I2"/>
    <mergeCell ref="J1:O1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主要経済指標No1</vt:lpstr>
      <vt:lpstr>主要経済指標No2</vt:lpstr>
      <vt:lpstr>主要経済指標No3</vt:lpstr>
      <vt:lpstr>主要経済指標No1!Print_Area</vt:lpstr>
      <vt:lpstr>主要経済指標No2!Print_Area</vt:lpstr>
      <vt:lpstr>主要経済指標No3!Print_Area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